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defaultThemeVersion="166925"/>
  <mc:AlternateContent xmlns:mc="http://schemas.openxmlformats.org/markup-compatibility/2006">
    <mc:Choice Requires="x15">
      <x15ac:absPath xmlns:x15ac="http://schemas.microsoft.com/office/spreadsheetml/2010/11/ac" url="https://firstrandgroup-my.sharepoint.com/personal/tfung_rmb_co_za/Documents/Desktop/Sust Team/02. ESG/FY25/04. Data tables/"/>
    </mc:Choice>
  </mc:AlternateContent>
  <xr:revisionPtr revIDLastSave="6" documentId="8_{D8CBE618-115A-47C7-BB49-C55C7B3DEEFF}" xr6:coauthVersionLast="47" xr6:coauthVersionMax="47" xr10:uidLastSave="{F92C7470-0807-4199-B34D-A3D443E43DE7}"/>
  <workbookProtection workbookAlgorithmName="SHA-512" workbookHashValue="i0Pdqgk6xtt3MOkL/0QESbzRJgFxExqZ0UHOfp03viyZovTuSgMqp0279CIR4VL2ozcmo+jBsOCxAbByj9WnzQ==" workbookSaltValue="5xkYmap//6vgRrv4+O8zsg==" workbookSpinCount="100000" lockStructure="1"/>
  <bookViews>
    <workbookView xWindow="-110" yWindow="-110" windowWidth="19420" windowHeight="10300" activeTab="4" xr2:uid="{984E3936-7A59-41D4-A6B2-E3DA128FB625}"/>
  </bookViews>
  <sheets>
    <sheet name="Contents" sheetId="2" r:id="rId1"/>
    <sheet name="Environment" sheetId="1" r:id="rId2"/>
    <sheet name="Social" sheetId="3" r:id="rId3"/>
    <sheet name="Governance" sheetId="4" r:id="rId4"/>
    <sheet name="Busines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H114" i="5"/>
  <c r="G114" i="5"/>
  <c r="F114" i="5"/>
  <c r="H109" i="5"/>
  <c r="H53" i="5"/>
  <c r="G48" i="5"/>
  <c r="F48" i="5"/>
  <c r="E48" i="5"/>
</calcChain>
</file>

<file path=xl/sharedStrings.xml><?xml version="1.0" encoding="utf-8"?>
<sst xmlns="http://schemas.openxmlformats.org/spreadsheetml/2006/main" count="841" uniqueCount="372">
  <si>
    <r>
      <t xml:space="preserve">Updated: </t>
    </r>
    <r>
      <rPr>
        <sz val="10"/>
        <color theme="1"/>
        <rFont val="Arial Narrow"/>
        <family val="2"/>
      </rPr>
      <t>April 2025</t>
    </r>
  </si>
  <si>
    <t>Table of contents</t>
  </si>
  <si>
    <t>Environmental data</t>
  </si>
  <si>
    <t>FirstRand’s operations and own emissions</t>
  </si>
  <si>
    <t>Climate strategy</t>
  </si>
  <si>
    <t>Sustainable finance</t>
  </si>
  <si>
    <t>Social data</t>
  </si>
  <si>
    <t xml:space="preserve">Diversity, equity and inclusion </t>
  </si>
  <si>
    <t>Human capital development</t>
  </si>
  <si>
    <t>Employee relations</t>
  </si>
  <si>
    <t>Social investing</t>
  </si>
  <si>
    <t>Governance data</t>
  </si>
  <si>
    <t>Market conduct</t>
  </si>
  <si>
    <t>Ethics</t>
  </si>
  <si>
    <t>Procurement</t>
  </si>
  <si>
    <t>Tax</t>
  </si>
  <si>
    <t>Financial crime</t>
  </si>
  <si>
    <t>Corporate governance</t>
  </si>
  <si>
    <t>Business data</t>
  </si>
  <si>
    <t>FirstRand ESG data - environmental indicators</t>
  </si>
  <si>
    <t>GHG emissions inventory - tCO2e (tonnes)</t>
  </si>
  <si>
    <t>Comments/targets</t>
  </si>
  <si>
    <t>Trend</t>
  </si>
  <si>
    <t>FirstRand’s operations and own emissions 
(South African operations)</t>
  </si>
  <si>
    <t xml:space="preserve">Scope 1: Direct emissions </t>
  </si>
  <si>
    <t>Fuel use in generators</t>
  </si>
  <si>
    <t>▼</t>
  </si>
  <si>
    <t>A reduction in loadshedding in the second half of the year under review resulted in a decrease in diesel usage from generators</t>
  </si>
  <si>
    <t>Business fleet travel</t>
  </si>
  <si>
    <t>▲</t>
  </si>
  <si>
    <t>Refrigerants</t>
  </si>
  <si>
    <t>Scope 1 total</t>
  </si>
  <si>
    <t>Scope 2: Indirect emissions from purchased electricity</t>
  </si>
  <si>
    <t>Electricity – buildings</t>
  </si>
  <si>
    <t>Electricity – ATMs</t>
  </si>
  <si>
    <t>Scope 2 total</t>
  </si>
  <si>
    <t>Scope 3: Indirect emissions</t>
  </si>
  <si>
    <t>Paper use</t>
  </si>
  <si>
    <t>Business road travel</t>
  </si>
  <si>
    <t>Business air travel</t>
  </si>
  <si>
    <t>Fuel well to tank emissions</t>
  </si>
  <si>
    <t>Electricity transmission losses</t>
  </si>
  <si>
    <t>Electricity transmission losses represent the difference in Eskom’s emissions factor for total energy sold and total energy generated.</t>
  </si>
  <si>
    <t>Scope 3 total</t>
  </si>
  <si>
    <t xml:space="preserve">Total scope 1, 2 and 3 emissions </t>
  </si>
  <si>
    <t>Total CO2e emissions per full-time employee</t>
  </si>
  <si>
    <t>Key indicators</t>
  </si>
  <si>
    <t>Financial risk of climate change (drawn exposure)</t>
  </si>
  <si>
    <t>Fossil fuels excl. natural gas (R million)</t>
  </si>
  <si>
    <t xml:space="preserve">Includes upstream and midstream oil and gas and thermal coal mines. Midstream natural gas reclassified into midstream oil and gas for current and prior year. </t>
  </si>
  <si>
    <t>Total electricity utilities (R million)</t>
  </si>
  <si>
    <t>Electricity utilities is the aggregation of gas-fired electricity and fuel-powered generation</t>
  </si>
  <si>
    <t>Total high transition risk (R million)</t>
  </si>
  <si>
    <t>Includes upstream oil and gas, thermal coal mines, thermal coal power,  chemicals and synthetic fuels, steel primary manufacturers and cement. Reclassification of  the 2022 midstream oil and gas as well as electricity utilities sectors from high transition risk to elevated transition risk to align with 2023 disclosures.</t>
  </si>
  <si>
    <t>Total elevated transition risk (R million)</t>
  </si>
  <si>
    <t>Includes downstream and midstream oil and gas, natural gas, transport and aviation, vehicle finance and vulnerable real estate.</t>
  </si>
  <si>
    <t>Total high physical risk (R million)</t>
  </si>
  <si>
    <t>Includes corporate and commercial agriculture, high flood and high fire risk real estate.</t>
  </si>
  <si>
    <t>Total elevated physical risk (R million)</t>
  </si>
  <si>
    <t>Includes elevated flood and fire risk residential real estate.</t>
  </si>
  <si>
    <t>Climate-risk management</t>
  </si>
  <si>
    <t>Internal price for carbon</t>
  </si>
  <si>
    <t>Yes</t>
  </si>
  <si>
    <t>The shadow carbon price for FirstRand was set at $24/tCO 2 (R347/tCO 2 ) in 2019, rising to $38/tCO 2 by 2035 (R589/tCO 2 ) in line with recommended international carbon pricing pathways (rand value dependent on the prevailing rand/USD exchange rate).</t>
  </si>
  <si>
    <t>Net zero target own emissions (SA operations)</t>
  </si>
  <si>
    <t>Net zero by 2030.</t>
  </si>
  <si>
    <t>Net zero target financed emissions</t>
  </si>
  <si>
    <t>Net zero by 2050.</t>
  </si>
  <si>
    <t>Financed emissions - SA retail and commercial (tCO2e)</t>
  </si>
  <si>
    <t>NR</t>
  </si>
  <si>
    <t>Financed emissions calculated using PCAF methodology, refer to FirstRand climate-related disclosures. https://www.firstrand.co.za/investors/integrated-reporting-hub/climate/ , for explanation of year-on-year movements.</t>
  </si>
  <si>
    <t>Emissions intensity - SA retail (tCO2e/R million)</t>
  </si>
  <si>
    <t>Financed emissions - SA corporate and investment banking (tCO2e)</t>
  </si>
  <si>
    <t>Emissions intensity - SA corporate and investment banking (tCO2e/R million)</t>
  </si>
  <si>
    <t>Equator Principles</t>
  </si>
  <si>
    <t>Number of Equator Principles defined transactions having reached financial close during the financial year</t>
  </si>
  <si>
    <t xml:space="preserve">Number of transactions independently reviewed in line with the Equator Principles </t>
  </si>
  <si>
    <t>All category A and category B transactions underwent independent EP reviews to establish each project’s environmental and social risks.</t>
  </si>
  <si>
    <t>Percentage of transactions independently reviewed (%)</t>
  </si>
  <si>
    <t>Number of projects/deals declined</t>
  </si>
  <si>
    <t>►</t>
  </si>
  <si>
    <t>FirstRand ESG data - social indicators</t>
  </si>
  <si>
    <t>Comments/Targets</t>
  </si>
  <si>
    <t xml:space="preserve">Total number of employees </t>
  </si>
  <si>
    <t>Total female employees (%)</t>
  </si>
  <si>
    <t xml:space="preserve">South Africa permanent employees </t>
  </si>
  <si>
    <t>South Africa temporary staff</t>
  </si>
  <si>
    <t>Employee equity demographics: South Africa</t>
  </si>
  <si>
    <t>Black (ACI) staff (%)</t>
  </si>
  <si>
    <t>Black (ACI) female staff (%)</t>
  </si>
  <si>
    <t>White and foreign national (%)</t>
  </si>
  <si>
    <t>Disability representation (%)</t>
  </si>
  <si>
    <t xml:space="preserve">Top management </t>
  </si>
  <si>
    <t xml:space="preserve">Senior management </t>
  </si>
  <si>
    <t xml:space="preserve">Junior and middle management </t>
  </si>
  <si>
    <t>Female staff in all management positions (%)</t>
  </si>
  <si>
    <t>Black (ACI) staff in all management positions (%)</t>
  </si>
  <si>
    <t>Human capital development (South African operations)</t>
  </si>
  <si>
    <t>Total skills development spend (R million)</t>
  </si>
  <si>
    <t>Skills development spend for ACI employees (R million)</t>
  </si>
  <si>
    <t>Percentage of employees receiving training</t>
  </si>
  <si>
    <t>Number of ACI candidates on learnerships</t>
  </si>
  <si>
    <t>Turnover (% as at 30 June)</t>
  </si>
  <si>
    <t>Turnover data is for all FirstRand Group operations excluding Aldermore and joint ventures.</t>
  </si>
  <si>
    <t xml:space="preserve">Total employee turnover rate </t>
  </si>
  <si>
    <t>Voluntary employee turnover rate</t>
  </si>
  <si>
    <t>Age (years)</t>
  </si>
  <si>
    <t>18-26</t>
  </si>
  <si>
    <t>27-30</t>
  </si>
  <si>
    <t>31-39</t>
  </si>
  <si>
    <t>40-60</t>
  </si>
  <si>
    <t>Gender</t>
  </si>
  <si>
    <t>Female</t>
  </si>
  <si>
    <t>Male</t>
  </si>
  <si>
    <t xml:space="preserve">Management level </t>
  </si>
  <si>
    <t>Top management</t>
  </si>
  <si>
    <t>Senior management</t>
  </si>
  <si>
    <t>Middle management</t>
  </si>
  <si>
    <t>Junior management</t>
  </si>
  <si>
    <t>Race</t>
  </si>
  <si>
    <t>Race data is for South African operations only.</t>
  </si>
  <si>
    <t>African</t>
  </si>
  <si>
    <t>Coloured</t>
  </si>
  <si>
    <t>Indian</t>
  </si>
  <si>
    <t>White</t>
  </si>
  <si>
    <t>Employee health and wellbeing</t>
  </si>
  <si>
    <t>Occupational diseases</t>
  </si>
  <si>
    <t>Injuries</t>
  </si>
  <si>
    <t>Fatalities</t>
  </si>
  <si>
    <t>Total CSI disbursement (R million)</t>
  </si>
  <si>
    <t>NR: not reported</t>
  </si>
  <si>
    <t>FirstRand Foundation CSI commitment (R million)</t>
  </si>
  <si>
    <t>FirstRand Empowerment Foundation CSI commitment (R million)</t>
  </si>
  <si>
    <t>FirstRand Staff Assistance Trust CSI commitment (R million)</t>
  </si>
  <si>
    <t>FirstRand volunteers</t>
  </si>
  <si>
    <t xml:space="preserve">Employee donations (R million) </t>
  </si>
  <si>
    <t>Number of employees who volunteered</t>
  </si>
  <si>
    <t>Retired FirstRand employees (pensioners) included from 2022</t>
  </si>
  <si>
    <t>Employee hours donated</t>
  </si>
  <si>
    <t>Number of organisations registered for volunteer support</t>
  </si>
  <si>
    <t>FirstRand ESG data - governance indicators</t>
  </si>
  <si>
    <t>Market conduct (FNB only)</t>
  </si>
  <si>
    <t>Net promoter score (%)</t>
  </si>
  <si>
    <t>Codes of conduct coverage</t>
  </si>
  <si>
    <t>% employees covered</t>
  </si>
  <si>
    <t>% contractors/suppliers/service providers covered</t>
  </si>
  <si>
    <t>% subsidiaries covered</t>
  </si>
  <si>
    <t xml:space="preserve">Promotion of economic inclusion - preferential procurement </t>
  </si>
  <si>
    <t>Preferential procurement spend – SME (R million)</t>
  </si>
  <si>
    <t>% of the group’s total procurement spend with SME suppliers</t>
  </si>
  <si>
    <t>Preferential procurement spend – black-owned suppliers (R million)</t>
  </si>
  <si>
    <t>% of the group’s total spend with black-owned suppliers</t>
  </si>
  <si>
    <t>Preferential procurement spend – black women-owned (R million)</t>
  </si>
  <si>
    <t>% of the group’s total spend with black women-owned suppliers</t>
  </si>
  <si>
    <t>Board of directors</t>
  </si>
  <si>
    <t>Number of board members</t>
  </si>
  <si>
    <t>Independent non-executive directors</t>
  </si>
  <si>
    <t xml:space="preserve">Executive directors </t>
  </si>
  <si>
    <t xml:space="preserve">Non-executive directors </t>
  </si>
  <si>
    <t>Independent board chairman</t>
  </si>
  <si>
    <t>FirstRand has a unitary board chaired by an independent non-executive director.</t>
  </si>
  <si>
    <t>Black (ACI) executive board members (%)</t>
  </si>
  <si>
    <t>Black (ACI) women executive board members (%)</t>
  </si>
  <si>
    <t>Black (ACI) independent non-executive board members (%)</t>
  </si>
  <si>
    <t>Board meeting attendance (%)</t>
  </si>
  <si>
    <t>Total number of board meetings</t>
  </si>
  <si>
    <t>Board demographics</t>
  </si>
  <si>
    <t>White male (%)</t>
  </si>
  <si>
    <t>White female (%)</t>
  </si>
  <si>
    <t>ACI female (%)</t>
  </si>
  <si>
    <t>ACI male (%)</t>
  </si>
  <si>
    <t>Non-executive directors: Tenure</t>
  </si>
  <si>
    <t>In 2021, board tenure periods were reported in a different format. Refer to the 2021 annual integrated report (page 81).</t>
  </si>
  <si>
    <t>&lt;1 year (%)</t>
  </si>
  <si>
    <t>1-3 years (%)</t>
  </si>
  <si>
    <t>4-6 years (%)</t>
  </si>
  <si>
    <t>7-9 years (%)</t>
  </si>
  <si>
    <t>&gt; 9 years (%)</t>
  </si>
  <si>
    <t>Shareholding</t>
  </si>
  <si>
    <t xml:space="preserve">Controlling shareholder </t>
  </si>
  <si>
    <t>No</t>
  </si>
  <si>
    <t>Multiple Shareholder rights</t>
  </si>
  <si>
    <t xml:space="preserve">CEO: </t>
  </si>
  <si>
    <t>M Vilakazi appointed CEO 1 April 2024 (previously COO). Figures for the prior years are for the previous CEO, Alan Pullinger.</t>
  </si>
  <si>
    <t>Beneficial number of shares direct ownership (thousands)</t>
  </si>
  <si>
    <t>Beneficial number of shares indirect ownership (thousands)</t>
  </si>
  <si>
    <t>Total number of Shares owned (thousands)</t>
  </si>
  <si>
    <t xml:space="preserve">CFO: </t>
  </si>
  <si>
    <t>M Davias appointed CFO 1 April 2024. Figures for the prior years are for the previous CFO, Harry Kellan.</t>
  </si>
  <si>
    <t xml:space="preserve">Auditors </t>
  </si>
  <si>
    <t>Tenure (years) - PwC</t>
  </si>
  <si>
    <t>Deloitte and PwC were the group’s external auditors for 13 years. With regard to the mandatory audit firm rotation (MAFR) rule issued by the Independent Regulatory Board for Auditors (IRBA), the audit committee replaced Deloitte with Ernst &amp; Young following the completion of the 30 June 2023 financial year audit and confirmed that PwC will be replaced by KPMG following the completion of the 30 June 2025 financial year audit.</t>
  </si>
  <si>
    <t>Tenure (years) - EY</t>
  </si>
  <si>
    <t>N/A</t>
  </si>
  <si>
    <t>Auditors fees (R million)</t>
  </si>
  <si>
    <t>Executive remuneration</t>
  </si>
  <si>
    <t>Executive remuneration linked to ESG</t>
  </si>
  <si>
    <t>Executive and prescribed officer short-term incentive (STI) scorecards include environmental, social and governance (ESG) linked categories including climate, human capital, transformation, stakeholder management, CSI and corporate governance.</t>
  </si>
  <si>
    <t>Guaranteed package (R thousand)</t>
  </si>
  <si>
    <t>STI (R thousand)</t>
  </si>
  <si>
    <t>LTI (R thousand)</t>
  </si>
  <si>
    <t>Total awarded remuneration</t>
  </si>
  <si>
    <t xml:space="preserve">Share price linked as multiple of guaranteed package  </t>
  </si>
  <si>
    <t>Sum of share price linked STI and LTI as a multiple of guaranteed package.</t>
  </si>
  <si>
    <t>CFO:</t>
  </si>
  <si>
    <t>Guaranteed package (R thousands)</t>
  </si>
  <si>
    <t>STI (R thousands)</t>
  </si>
  <si>
    <t>LTI (R thousands)</t>
  </si>
  <si>
    <t xml:space="preserve">Share price linked as multiple of guaranteed package </t>
  </si>
  <si>
    <t>Group tax data  - R million</t>
  </si>
  <si>
    <t>Total revenue (excluding group dividends)</t>
  </si>
  <si>
    <t>South Africa</t>
  </si>
  <si>
    <t>Broader Africa</t>
  </si>
  <si>
    <t>Broader Africa jurisdictions with retail presence.</t>
  </si>
  <si>
    <t>Other</t>
  </si>
  <si>
    <t>All other jurisdictions without retail presence.</t>
  </si>
  <si>
    <t>UK</t>
  </si>
  <si>
    <t>UK includes the Aldermore group and FirstRand Bank London branch.</t>
  </si>
  <si>
    <t>Total profit/(loss) before income tax (excluding group dividends)</t>
  </si>
  <si>
    <t>Total income tax paid (on cash basis)</t>
  </si>
  <si>
    <t>Total income tax accrued</t>
  </si>
  <si>
    <t>Total NET VAT payments</t>
  </si>
  <si>
    <t>Total pay as you earn (PAYE) taxes</t>
  </si>
  <si>
    <t>Total earnings before tax</t>
  </si>
  <si>
    <t>Total income tax expense</t>
  </si>
  <si>
    <t>Effective tax rate (%)</t>
  </si>
  <si>
    <t>Total cash taxes paid</t>
  </si>
  <si>
    <t>Total income tax expense excluding deferred income tax and capital gains tax (including tax rate change).</t>
  </si>
  <si>
    <t>Cash tax rate (%)</t>
  </si>
  <si>
    <t>Tax assumptions</t>
  </si>
  <si>
    <t xml:space="preserve">The primary source of data is the group's accounting consolidation system unless there were differences to statutory accounts. Amounts are reflected in South African rand and, where necessary, foreign amounts were converted using exchange rates specified in the group's reporting system. Revenue (including related and unrelated revenue) specifically includes net interest income and net non interest income, therefore total revenue (including related and unrelated revenue) can be negative. Dividends received from group companies are excluded from profit before tax in line with revenue, in accordance to the recently updated OECD guidance. Please note that the amounts above for country-by-country reporting will not reconcile to the consolidated FirstRand group results below since the criteria used for country-by-country reporting (which is aligned to OECD guidance) is slightly different to the IFRS consolidated results. The VAT and PAYE amounts relate to the period 1 July 2023 to 30 June 2024, despite the foreign entities' year end. </t>
  </si>
  <si>
    <t>Number of years of record keeping for all anti-money laundering/terrorism financing-related documents</t>
  </si>
  <si>
    <t>As per the FirstRand group financial crime policy.</t>
  </si>
  <si>
    <t>FirstRand business metrics</t>
  </si>
  <si>
    <t>The table below provides a summary of the metrics in the report to society and its supplementary reports.</t>
  </si>
  <si>
    <t>Metric</t>
  </si>
  <si>
    <t>Unit</t>
  </si>
  <si>
    <t>2024</t>
  </si>
  <si>
    <t>2023</t>
  </si>
  <si>
    <t>2022</t>
  </si>
  <si>
    <t>2021</t>
  </si>
  <si>
    <t>2020</t>
  </si>
  <si>
    <t>Economic growth and inclusion</t>
  </si>
  <si>
    <r>
      <t>Supporting SMEs</t>
    </r>
    <r>
      <rPr>
        <b/>
        <vertAlign val="superscript"/>
        <sz val="10"/>
        <color rgb="FF4A6880"/>
        <rFont val="Arial Narrow"/>
        <family val="2"/>
      </rPr>
      <t>1</t>
    </r>
  </si>
  <si>
    <t xml:space="preserve">FNB’s lending to South African SMEs </t>
  </si>
  <si>
    <t>R billion</t>
  </si>
  <si>
    <t>SME development</t>
  </si>
  <si>
    <t>SME development spend (non-recoverable)</t>
  </si>
  <si>
    <t>R million</t>
  </si>
  <si>
    <t>Of which programmatic, non-financial support</t>
  </si>
  <si>
    <t>Of which grant funding</t>
  </si>
  <si>
    <t>Number of SMEs that received training and mentorship</t>
  </si>
  <si>
    <t xml:space="preserve">Number </t>
  </si>
  <si>
    <t>Number of SMEs that received grant funding</t>
  </si>
  <si>
    <t>Loans advanced at preferential rates</t>
  </si>
  <si>
    <t>Numbers of SMEs receiving loans at preferential rates</t>
  </si>
  <si>
    <t>SME development through Vumela</t>
  </si>
  <si>
    <t>Funds under management at 30 June</t>
  </si>
  <si>
    <t>Contribution in the year</t>
  </si>
  <si>
    <t>Funds deployed to beneficiaries since 2009</t>
  </si>
  <si>
    <t>Of which loans</t>
  </si>
  <si>
    <t>Of which equity</t>
  </si>
  <si>
    <t>Number of SME beneficiaries (investees) supported since 2009</t>
  </si>
  <si>
    <t>Number of jobs created since 2009</t>
  </si>
  <si>
    <r>
      <t>Women in Business</t>
    </r>
    <r>
      <rPr>
        <b/>
        <vertAlign val="superscript"/>
        <sz val="10"/>
        <color rgb="FF4A6880"/>
        <rFont val="Arial Narrow"/>
        <family val="2"/>
      </rPr>
      <t>2</t>
    </r>
  </si>
  <si>
    <t>FNB 's lending to South African woman-owned businesses</t>
  </si>
  <si>
    <t>Number of unique customers</t>
  </si>
  <si>
    <t>Transformational agriculture</t>
  </si>
  <si>
    <t>Lending to black-owned companies in the agriculture sector</t>
  </si>
  <si>
    <t>Funding deployed through BEE structures</t>
  </si>
  <si>
    <t>Number of black farming enterprises particpating in BEE structures</t>
  </si>
  <si>
    <t>Affordable housing</t>
  </si>
  <si>
    <r>
      <t>Total affordable housing book</t>
    </r>
    <r>
      <rPr>
        <vertAlign val="superscript"/>
        <sz val="10"/>
        <color theme="1"/>
        <rFont val="Arial Narrow"/>
        <family val="2"/>
      </rPr>
      <t>3</t>
    </r>
  </si>
  <si>
    <t>Of which affordable housing</t>
  </si>
  <si>
    <t>Of which smart housing plan</t>
  </si>
  <si>
    <t>Number of low-income households</t>
  </si>
  <si>
    <t>Newly developed units</t>
  </si>
  <si>
    <t>Value of funding provided for newly developed housing units</t>
  </si>
  <si>
    <t>Number of low-income households that received home finance for newly developed housing units</t>
  </si>
  <si>
    <t xml:space="preserve">Number of job opportunities created on the back of advances </t>
  </si>
  <si>
    <t>Secondary market</t>
  </si>
  <si>
    <t xml:space="preserve">Value of funding provided for the secondary market </t>
  </si>
  <si>
    <t xml:space="preserve">Number of low-income households who received home finance for housing units in secondary market </t>
  </si>
  <si>
    <t>Transformational infrastructure</t>
  </si>
  <si>
    <t>Lending to transformational infrastructure</t>
  </si>
  <si>
    <t>Financial inclusion</t>
  </si>
  <si>
    <t>eWallet</t>
  </si>
  <si>
    <t>Send money volume</t>
  </si>
  <si>
    <t>million</t>
  </si>
  <si>
    <t>Send money value</t>
  </si>
  <si>
    <t>R billlion</t>
  </si>
  <si>
    <t>Monthly senders (average)</t>
  </si>
  <si>
    <t xml:space="preserve">Active base as at 30 June </t>
  </si>
  <si>
    <t>EasyZero</t>
  </si>
  <si>
    <t xml:space="preserve">Volume of transactions </t>
  </si>
  <si>
    <t>Value of transactions</t>
  </si>
  <si>
    <t>Active base</t>
  </si>
  <si>
    <t xml:space="preserve">CashPlus </t>
  </si>
  <si>
    <t xml:space="preserve">Active agents </t>
  </si>
  <si>
    <t>Customer in June</t>
  </si>
  <si>
    <t>CashPlus customer turnover</t>
  </si>
  <si>
    <t>Digital stokvel</t>
  </si>
  <si>
    <t>Number of stokvels registered on the digital platform</t>
  </si>
  <si>
    <t xml:space="preserve">Number of stokvel members registered on the digital platform </t>
  </si>
  <si>
    <t>Total inflows</t>
  </si>
  <si>
    <t>Balance of group savings</t>
  </si>
  <si>
    <t>Percentage of new to bank transactional accounts from stokvel members</t>
  </si>
  <si>
    <t>%</t>
  </si>
  <si>
    <t>Average annual interest rate earned by customer</t>
  </si>
  <si>
    <t>Community economy</t>
  </si>
  <si>
    <t>Number of active unique customers in targeted communities</t>
  </si>
  <si>
    <t>Number of active independent merchants across targeted communities</t>
  </si>
  <si>
    <t>Merchant card activity for targeted communities</t>
  </si>
  <si>
    <t>Unique customer turnover</t>
  </si>
  <si>
    <t>Advances – MSME</t>
  </si>
  <si>
    <t>Deposits – MSME</t>
  </si>
  <si>
    <t>Pesonal cash-to card ratio</t>
  </si>
  <si>
    <t>Funeral insurance</t>
  </si>
  <si>
    <t xml:space="preserve">Number of FNB funeral cover policyholders </t>
  </si>
  <si>
    <t xml:space="preserve">Lives covered under FNB’s funeral plan </t>
  </si>
  <si>
    <t xml:space="preserve">Holistic financial well-being for customers’ employees </t>
  </si>
  <si>
    <t>Number of business customers (employers) onboarded with employee benefit solutions-fund participating employers</t>
  </si>
  <si>
    <t>Number of business customers (employers) onboarded with employee benefit solutions-risk only employers</t>
  </si>
  <si>
    <t>Number of members/ employees who joined the FNB Umbrella Retirement Fund</t>
  </si>
  <si>
    <t>Number of business customers (employers) who are new to a retirement fund</t>
  </si>
  <si>
    <t>Number of members/ employees who are new to a retirement fund</t>
  </si>
  <si>
    <t>Number of members/ employees insured by FNB Life (life, disability, funeral cover</t>
  </si>
  <si>
    <t>Financial literacy: education spend and programmes</t>
  </si>
  <si>
    <t>Annual spend on consumer financial education-Actual</t>
  </si>
  <si>
    <t xml:space="preserve">Annual spend on consumer financial education-Target </t>
  </si>
  <si>
    <t>Financial Wellness</t>
  </si>
  <si>
    <t>Helping customers protect themselves, their families and their incomes</t>
  </si>
  <si>
    <t xml:space="preserve">Death claim payouts </t>
  </si>
  <si>
    <t xml:space="preserve">Death claim payouts (Number of lives impacted) </t>
  </si>
  <si>
    <t>&gt;44 000</t>
  </si>
  <si>
    <t>&gt;42 000</t>
  </si>
  <si>
    <t>&gt;52 000</t>
  </si>
  <si>
    <t>&gt;50 000</t>
  </si>
  <si>
    <t>Death claims paid out proactively</t>
  </si>
  <si>
    <t xml:space="preserve">Living benefit claims paid </t>
  </si>
  <si>
    <t xml:space="preserve">Of which inability to earn and retrenchment payouts </t>
  </si>
  <si>
    <t>Policyholders impacted during the year</t>
  </si>
  <si>
    <t>&gt;18 000</t>
  </si>
  <si>
    <t>&gt;29 000</t>
  </si>
  <si>
    <t>eBucks</t>
  </si>
  <si>
    <t>eBucks payout</t>
  </si>
  <si>
    <t>eBucks spent</t>
  </si>
  <si>
    <t>eBucks payout since inception in 2000</t>
  </si>
  <si>
    <t>eBucks spent since inception in 2000</t>
  </si>
  <si>
    <t>Transformation and employment equity</t>
  </si>
  <si>
    <t xml:space="preserve">Preferential Procurement </t>
  </si>
  <si>
    <t>Spend on SME suppliers</t>
  </si>
  <si>
    <t>Spend on Black-owned suppliers</t>
  </si>
  <si>
    <t>Spend on Black women-owned suppliers</t>
  </si>
  <si>
    <t>As % of group total procurement spend</t>
  </si>
  <si>
    <t xml:space="preserve">SME suppliers </t>
  </si>
  <si>
    <t xml:space="preserve">Black-owned suppliers </t>
  </si>
  <si>
    <t>Black women-owned suppliers</t>
  </si>
  <si>
    <t>Supplier development spend</t>
  </si>
  <si>
    <t>Empowerment financing-black business growth financing</t>
  </si>
  <si>
    <t>Lending to BBGF initiatives</t>
  </si>
  <si>
    <t>Employee environment</t>
  </si>
  <si>
    <t>Enabling employees to thrive in the workplace</t>
  </si>
  <si>
    <t>Skills development spend</t>
  </si>
  <si>
    <t>Leading light programme</t>
  </si>
  <si>
    <t>Leading Light submissions received</t>
  </si>
  <si>
    <t>Rand value of attempted theft, fraud, corruption and other unethical activities reported to Leading Light</t>
  </si>
  <si>
    <t>Rand value of attempted theft, fraud, corruption and other unethical activities prevented through Leading Light</t>
  </si>
  <si>
    <t>1. SME is defined as companies with revenue of &lt;R60 million per annum.</t>
  </si>
  <si>
    <t>2. Definition of woman-owned business:
•	≥51% owned by a woman or women; or
•	 ≥20% owned by a woman or women, and (i) with ≥1 women as CEO/COO/president/vice-president and (ii) with ≥30% of the board of directors composed of women, where a board exists. </t>
  </si>
  <si>
    <t xml:space="preserve">3. Affordable housing represents mortgages, and the smart housing plan represents pension-backed lending. </t>
  </si>
  <si>
    <t>FirstRand group environmental, social and governance (ESG) data for the financial year ending 30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</si>
</sst>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_(* #,##0_);_(* \(#,##0\);_(* &quot;-&quot;??_);_(@_)"/>
    <numFmt numFmtId="167" formatCode="_(* #,##0.0_);_(* \(#,##0.0\);_(* &quot;-&quot;??_);_(@_)"/>
    <numFmt numFmtId="168" formatCode="#\ ##0"/>
    <numFmt numFmtId="169" formatCode="#\ ###\ ##0\ "/>
    <numFmt numFmtId="170" formatCode="0.0%"/>
  </numFmts>
  <fonts count="31"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8"/>
      <name val="Calibri"/>
      <family val="2"/>
      <scheme val="minor"/>
    </font>
    <font>
      <sz val="11"/>
      <color theme="1"/>
      <name val="Arial Narrow"/>
      <family val="2"/>
    </font>
    <font>
      <b/>
      <sz val="16"/>
      <color rgb="FF4A6880"/>
      <name val="Arial Narrow"/>
      <family val="2"/>
    </font>
    <font>
      <b/>
      <sz val="10"/>
      <color theme="1"/>
      <name val="Arial Narrow"/>
      <family val="2"/>
    </font>
    <font>
      <sz val="10"/>
      <color theme="1"/>
      <name val="Arial Narrow"/>
      <family val="2"/>
    </font>
    <font>
      <b/>
      <u/>
      <sz val="11"/>
      <color rgb="FF4A6880"/>
      <name val="Arial Narrow"/>
      <family val="2"/>
    </font>
    <font>
      <u/>
      <sz val="11"/>
      <color rgb="FF50A6A1"/>
      <name val="Arial Narrow"/>
      <family val="2"/>
    </font>
    <font>
      <b/>
      <sz val="11"/>
      <color theme="1"/>
      <name val="Arial Narrow"/>
      <family val="2"/>
    </font>
    <font>
      <b/>
      <sz val="16"/>
      <color theme="9" tint="-0.499984740745262"/>
      <name val="Arial Narrow"/>
      <family val="2"/>
    </font>
    <font>
      <b/>
      <sz val="16"/>
      <color theme="1"/>
      <name val="Arial Narrow"/>
      <family val="2"/>
    </font>
    <font>
      <b/>
      <sz val="16"/>
      <color rgb="FF00633F"/>
      <name val="Arial Narrow"/>
      <family val="2"/>
    </font>
    <font>
      <b/>
      <sz val="10"/>
      <color theme="8"/>
      <name val="Arial Narrow"/>
      <family val="2"/>
    </font>
    <font>
      <b/>
      <sz val="10"/>
      <color rgb="FF00633F"/>
      <name val="Arial Narrow"/>
      <family val="2"/>
    </font>
    <font>
      <b/>
      <sz val="10"/>
      <color rgb="FF50A6A1"/>
      <name val="Arial Narrow"/>
      <family val="2"/>
    </font>
    <font>
      <b/>
      <sz val="10"/>
      <color theme="0"/>
      <name val="Arial Narrow"/>
      <family val="2"/>
    </font>
    <font>
      <b/>
      <sz val="10"/>
      <color rgb="FF8F9696"/>
      <name val="Arial Narrow"/>
      <family val="2"/>
    </font>
    <font>
      <b/>
      <sz val="10"/>
      <color rgb="FF4A6880"/>
      <name val="Arial Narrow"/>
      <family val="2"/>
    </font>
    <font>
      <sz val="10"/>
      <color rgb="FF8F9696"/>
      <name val="Arial Narrow"/>
      <family val="2"/>
    </font>
    <font>
      <sz val="11"/>
      <color rgb="FF8F9696"/>
      <name val="Arial Narrow"/>
      <family val="2"/>
    </font>
    <font>
      <b/>
      <sz val="9"/>
      <color theme="1"/>
      <name val="Arial Narrow"/>
      <family val="2"/>
    </font>
    <font>
      <sz val="9"/>
      <color theme="1"/>
      <name val="Arial Narrow"/>
      <family val="2"/>
    </font>
    <font>
      <sz val="10"/>
      <name val="Arial Narrow"/>
      <family val="2"/>
    </font>
    <font>
      <i/>
      <sz val="10"/>
      <color theme="1"/>
      <name val="Arial Narrow"/>
      <family val="2"/>
    </font>
    <font>
      <i/>
      <sz val="10"/>
      <color theme="1"/>
      <name val="Calibri"/>
      <family val="2"/>
      <scheme val="minor"/>
    </font>
    <font>
      <i/>
      <u/>
      <sz val="10"/>
      <color theme="1"/>
      <name val="Arial Narrow"/>
      <family val="2"/>
    </font>
    <font>
      <vertAlign val="superscript"/>
      <sz val="10"/>
      <color theme="1"/>
      <name val="Arial Narrow"/>
      <family val="2"/>
    </font>
    <font>
      <b/>
      <vertAlign val="superscript"/>
      <sz val="10"/>
      <color rgb="FF4A6880"/>
      <name val="Arial Narrow"/>
      <family val="2"/>
    </font>
  </fonts>
  <fills count="8">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rgb="FF86B4C0"/>
        <bgColor indexed="64"/>
      </patternFill>
    </fill>
    <fill>
      <patternFill patternType="solid">
        <fgColor rgb="FF4A6880"/>
        <bgColor indexed="64"/>
      </patternFill>
    </fill>
    <fill>
      <patternFill patternType="solid">
        <fgColor rgb="FFFFFF00"/>
        <bgColor indexed="64"/>
      </patternFill>
    </fill>
    <fill>
      <patternFill patternType="solid">
        <fgColor rgb="FF8F9696"/>
        <bgColor indexed="64"/>
      </patternFill>
    </fill>
  </fills>
  <borders count="21">
    <border>
      <left/>
      <right/>
      <top/>
      <bottom/>
      <diagonal/>
    </border>
    <border>
      <left/>
      <right style="thin">
        <color theme="0"/>
      </right>
      <top/>
      <bottom/>
      <diagonal/>
    </border>
    <border>
      <left style="thin">
        <color theme="0"/>
      </left>
      <right style="thin">
        <color theme="0"/>
      </right>
      <top/>
      <bottom style="thin">
        <color indexed="64"/>
      </bottom>
      <diagonal/>
    </border>
    <border>
      <left style="thin">
        <color theme="0"/>
      </left>
      <right style="thin">
        <color indexed="64"/>
      </right>
      <top/>
      <bottom/>
      <diagonal/>
    </border>
    <border>
      <left/>
      <right/>
      <top/>
      <bottom style="thin">
        <color indexed="64"/>
      </bottom>
      <diagonal/>
    </border>
    <border>
      <left/>
      <right style="thin">
        <color theme="0"/>
      </right>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theme="1"/>
      </top>
      <bottom/>
      <diagonal/>
    </border>
    <border>
      <left style="thin">
        <color theme="0"/>
      </left>
      <right style="thin">
        <color theme="0"/>
      </right>
      <top style="thin">
        <color theme="0"/>
      </top>
      <bottom style="thin">
        <color theme="1"/>
      </bottom>
      <diagonal/>
    </border>
    <border>
      <left style="thin">
        <color theme="0"/>
      </left>
      <right style="thin">
        <color theme="0"/>
      </right>
      <top style="thin">
        <color theme="0"/>
      </top>
      <bottom/>
      <diagonal/>
    </border>
    <border>
      <left/>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protection locked="0"/>
    </xf>
    <xf numFmtId="9" fontId="1" fillId="0" borderId="0" applyFont="0" applyFill="0" applyBorder="0" applyAlignment="0" applyProtection="0"/>
  </cellStyleXfs>
  <cellXfs count="134">
    <xf numFmtId="0" fontId="0" fillId="0" borderId="0" xfId="0"/>
    <xf numFmtId="0" fontId="5" fillId="2" borderId="0" xfId="0" applyFont="1" applyFill="1"/>
    <xf numFmtId="0" fontId="6" fillId="2" borderId="0" xfId="0" applyFont="1" applyFill="1" applyAlignment="1">
      <alignment readingOrder="1"/>
    </xf>
    <xf numFmtId="0" fontId="7" fillId="2" borderId="0" xfId="3" applyFont="1" applyFill="1" applyAlignment="1" applyProtection="1">
      <alignment horizontal="left"/>
      <protection hidden="1"/>
    </xf>
    <xf numFmtId="0" fontId="9" fillId="2" borderId="0" xfId="2" applyFont="1" applyFill="1" applyProtection="1">
      <protection hidden="1"/>
    </xf>
    <xf numFmtId="0" fontId="10" fillId="2" borderId="0" xfId="2" applyFont="1" applyFill="1" applyAlignment="1" applyProtection="1">
      <alignment horizontal="left" indent="1"/>
      <protection hidden="1"/>
    </xf>
    <xf numFmtId="0" fontId="11" fillId="2" borderId="0" xfId="0" applyFont="1" applyFill="1"/>
    <xf numFmtId="0" fontId="12" fillId="2" borderId="0" xfId="0" applyFont="1" applyFill="1" applyAlignment="1">
      <alignment vertical="center" wrapText="1"/>
    </xf>
    <xf numFmtId="0" fontId="13" fillId="2" borderId="0" xfId="0" applyFont="1" applyFill="1" applyAlignment="1">
      <alignment horizontal="center" vertical="center" wrapText="1"/>
    </xf>
    <xf numFmtId="0" fontId="14" fillId="2" borderId="0" xfId="0" applyFont="1" applyFill="1" applyAlignment="1">
      <alignment readingOrder="1"/>
    </xf>
    <xf numFmtId="0" fontId="16" fillId="2" borderId="0" xfId="0" applyFont="1" applyFill="1" applyAlignment="1">
      <alignment textRotation="90" wrapText="1"/>
    </xf>
    <xf numFmtId="0" fontId="17" fillId="2" borderId="0" xfId="0" applyFont="1" applyFill="1" applyAlignment="1">
      <alignment horizontal="center" wrapText="1" readingOrder="1"/>
    </xf>
    <xf numFmtId="0" fontId="16" fillId="2" borderId="4" xfId="0" applyFont="1" applyFill="1" applyBorder="1" applyAlignment="1">
      <alignment textRotation="90" wrapText="1"/>
    </xf>
    <xf numFmtId="0" fontId="17" fillId="2" borderId="4" xfId="0" applyFont="1" applyFill="1" applyBorder="1" applyAlignment="1">
      <alignment horizontal="center" wrapText="1" readingOrder="1"/>
    </xf>
    <xf numFmtId="0" fontId="20" fillId="0" borderId="9" xfId="0" applyFont="1" applyBorder="1" applyAlignment="1">
      <alignment horizontal="left" vertical="center" wrapText="1" readingOrder="1"/>
    </xf>
    <xf numFmtId="0" fontId="8" fillId="0" borderId="4" xfId="0" applyFont="1" applyBorder="1" applyAlignment="1">
      <alignment horizontal="center" vertical="center" wrapText="1" readingOrder="1"/>
    </xf>
    <xf numFmtId="0" fontId="16" fillId="3" borderId="9" xfId="0" applyFont="1" applyFill="1" applyBorder="1" applyAlignment="1">
      <alignment horizontal="right" vertical="center" wrapText="1" readingOrder="1"/>
    </xf>
    <xf numFmtId="1" fontId="8" fillId="0" borderId="9" xfId="0" applyNumberFormat="1" applyFont="1" applyBorder="1" applyAlignment="1">
      <alignment horizontal="right" vertical="center" wrapText="1" readingOrder="1"/>
    </xf>
    <xf numFmtId="0" fontId="8" fillId="3" borderId="10" xfId="0" applyFont="1" applyFill="1" applyBorder="1" applyAlignment="1">
      <alignment horizontal="left" vertical="center" wrapText="1" indent="1" readingOrder="1"/>
    </xf>
    <xf numFmtId="0" fontId="8" fillId="0" borderId="9" xfId="0" applyFont="1" applyBorder="1" applyAlignment="1">
      <alignment horizontal="left" vertical="center" wrapText="1" readingOrder="1"/>
    </xf>
    <xf numFmtId="166" fontId="20" fillId="3" borderId="9" xfId="1" applyNumberFormat="1" applyFont="1" applyFill="1" applyBorder="1" applyAlignment="1">
      <alignment horizontal="right" vertical="center" wrapText="1" readingOrder="1"/>
    </xf>
    <xf numFmtId="0" fontId="8" fillId="0" borderId="9" xfId="0" applyFont="1" applyBorder="1" applyAlignment="1">
      <alignment horizontal="right" vertical="center" wrapText="1" readingOrder="1"/>
    </xf>
    <xf numFmtId="166" fontId="8" fillId="0" borderId="9" xfId="1" applyNumberFormat="1" applyFont="1" applyBorder="1" applyAlignment="1">
      <alignment horizontal="right" vertical="center" wrapText="1" readingOrder="1"/>
    </xf>
    <xf numFmtId="0" fontId="8" fillId="0" borderId="9" xfId="0" applyFont="1" applyBorder="1" applyAlignment="1">
      <alignment horizontal="center" vertical="center" wrapText="1" readingOrder="1"/>
    </xf>
    <xf numFmtId="166" fontId="8" fillId="0" borderId="9" xfId="1" applyNumberFormat="1" applyFont="1" applyBorder="1" applyAlignment="1">
      <alignment horizontal="right" vertical="center" wrapText="1"/>
    </xf>
    <xf numFmtId="167" fontId="20" fillId="3" borderId="9" xfId="1" applyNumberFormat="1" applyFont="1" applyFill="1" applyBorder="1" applyAlignment="1">
      <alignment horizontal="right" vertical="center" wrapText="1" readingOrder="1"/>
    </xf>
    <xf numFmtId="167" fontId="8" fillId="0" borderId="9" xfId="1" applyNumberFormat="1" applyFont="1" applyBorder="1" applyAlignment="1">
      <alignment horizontal="right" vertical="center" wrapText="1"/>
    </xf>
    <xf numFmtId="0" fontId="20" fillId="3" borderId="9" xfId="0" applyFont="1" applyFill="1" applyBorder="1" applyAlignment="1">
      <alignment horizontal="right" vertical="center" wrapText="1" readingOrder="1"/>
    </xf>
    <xf numFmtId="165" fontId="8" fillId="0" borderId="9" xfId="1" applyNumberFormat="1" applyFont="1" applyBorder="1" applyAlignment="1">
      <alignment horizontal="right" vertical="center" wrapText="1"/>
    </xf>
    <xf numFmtId="1" fontId="8" fillId="0" borderId="9" xfId="1" applyNumberFormat="1" applyFont="1" applyBorder="1" applyAlignment="1">
      <alignment horizontal="right" vertical="center" wrapText="1"/>
    </xf>
    <xf numFmtId="0" fontId="20" fillId="0" borderId="4" xfId="0" applyFont="1" applyBorder="1" applyAlignment="1">
      <alignment horizontal="left" vertical="center" wrapText="1" readingOrder="1"/>
    </xf>
    <xf numFmtId="1" fontId="20" fillId="3" borderId="9" xfId="0" applyNumberFormat="1" applyFont="1" applyFill="1" applyBorder="1" applyAlignment="1">
      <alignment horizontal="right" vertical="center" wrapText="1" readingOrder="1"/>
    </xf>
    <xf numFmtId="166" fontId="20" fillId="3" borderId="9" xfId="0" applyNumberFormat="1" applyFont="1" applyFill="1" applyBorder="1" applyAlignment="1">
      <alignment horizontal="right" vertical="center" wrapText="1" readingOrder="1"/>
    </xf>
    <xf numFmtId="166" fontId="8" fillId="0" borderId="9" xfId="0" applyNumberFormat="1" applyFont="1" applyBorder="1" applyAlignment="1">
      <alignment horizontal="right" vertical="center" wrapText="1" readingOrder="1"/>
    </xf>
    <xf numFmtId="0" fontId="21" fillId="2" borderId="0" xfId="0" applyFont="1" applyFill="1"/>
    <xf numFmtId="0" fontId="19" fillId="2" borderId="0" xfId="0" applyFont="1" applyFill="1" applyAlignment="1">
      <alignment textRotation="90" wrapText="1"/>
    </xf>
    <xf numFmtId="0" fontId="19" fillId="2" borderId="4" xfId="0" applyFont="1" applyFill="1" applyBorder="1" applyAlignment="1">
      <alignment textRotation="90" wrapText="1"/>
    </xf>
    <xf numFmtId="0" fontId="8" fillId="0" borderId="4" xfId="0" applyFont="1" applyBorder="1" applyAlignment="1">
      <alignment horizontal="left" vertical="center" wrapText="1" readingOrder="1"/>
    </xf>
    <xf numFmtId="2" fontId="20" fillId="3" borderId="9" xfId="0" applyNumberFormat="1" applyFont="1" applyFill="1" applyBorder="1" applyAlignment="1">
      <alignment horizontal="right" vertical="center" wrapText="1" readingOrder="1"/>
    </xf>
    <xf numFmtId="2" fontId="8" fillId="0" borderId="9" xfId="0" applyNumberFormat="1" applyFont="1" applyBorder="1" applyAlignment="1">
      <alignment horizontal="right" vertical="center" wrapText="1" readingOrder="1"/>
    </xf>
    <xf numFmtId="2" fontId="8" fillId="0" borderId="9" xfId="1" applyNumberFormat="1" applyFont="1" applyBorder="1" applyAlignment="1">
      <alignment horizontal="right" vertical="center" wrapText="1"/>
    </xf>
    <xf numFmtId="165" fontId="20" fillId="3" borderId="9" xfId="0" applyNumberFormat="1" applyFont="1" applyFill="1" applyBorder="1" applyAlignment="1">
      <alignment horizontal="right" vertical="center" wrapText="1" readingOrder="1"/>
    </xf>
    <xf numFmtId="165" fontId="8" fillId="0" borderId="9" xfId="0" applyNumberFormat="1" applyFont="1" applyBorder="1" applyAlignment="1">
      <alignment horizontal="right" vertical="center" wrapText="1" readingOrder="1"/>
    </xf>
    <xf numFmtId="0" fontId="22" fillId="2" borderId="0" xfId="0" applyFont="1" applyFill="1"/>
    <xf numFmtId="167" fontId="8" fillId="0" borderId="9" xfId="1" applyNumberFormat="1" applyFont="1" applyBorder="1" applyAlignment="1">
      <alignment horizontal="right" vertical="center" wrapText="1" readingOrder="1"/>
    </xf>
    <xf numFmtId="0" fontId="8" fillId="0" borderId="9" xfId="0" applyFont="1" applyBorder="1" applyAlignment="1">
      <alignment horizontal="left" vertical="center" wrapText="1" indent="2" readingOrder="1"/>
    </xf>
    <xf numFmtId="0" fontId="8" fillId="0" borderId="9" xfId="0" applyFont="1" applyBorder="1" applyAlignment="1">
      <alignment horizontal="left" vertical="center" wrapText="1" indent="1" readingOrder="1"/>
    </xf>
    <xf numFmtId="0" fontId="8" fillId="3" borderId="12" xfId="0" applyFont="1" applyFill="1" applyBorder="1" applyAlignment="1">
      <alignment horizontal="left" vertical="center" wrapText="1" indent="1" readingOrder="1"/>
    </xf>
    <xf numFmtId="0" fontId="23" fillId="2" borderId="0" xfId="0" applyFont="1" applyFill="1"/>
    <xf numFmtId="0" fontId="24" fillId="2" borderId="0" xfId="0" applyFont="1" applyFill="1"/>
    <xf numFmtId="0" fontId="19" fillId="0" borderId="14" xfId="0" applyFont="1" applyBorder="1" applyAlignment="1">
      <alignment horizontal="center" vertical="center" textRotation="90" wrapText="1"/>
    </xf>
    <xf numFmtId="0" fontId="5" fillId="2" borderId="0" xfId="0" applyFont="1" applyFill="1" applyAlignment="1">
      <alignment horizontal="left"/>
    </xf>
    <xf numFmtId="0" fontId="12" fillId="2" borderId="0" xfId="0" applyFont="1" applyFill="1" applyAlignment="1">
      <alignment horizontal="left" vertical="center" wrapText="1"/>
    </xf>
    <xf numFmtId="0" fontId="24" fillId="2" borderId="0" xfId="0" applyFont="1" applyFill="1" applyAlignment="1">
      <alignment horizontal="left"/>
    </xf>
    <xf numFmtId="168" fontId="20" fillId="3" borderId="9" xfId="1" applyNumberFormat="1" applyFont="1" applyFill="1" applyBorder="1" applyAlignment="1">
      <alignment horizontal="right" vertical="center" wrapText="1" readingOrder="1"/>
    </xf>
    <xf numFmtId="168" fontId="8" fillId="0" borderId="9" xfId="1" applyNumberFormat="1" applyFont="1" applyBorder="1" applyAlignment="1">
      <alignment horizontal="right" vertical="center" wrapText="1" readingOrder="1"/>
    </xf>
    <xf numFmtId="168" fontId="8" fillId="0" borderId="9" xfId="1" applyNumberFormat="1" applyFont="1" applyBorder="1" applyAlignment="1">
      <alignment horizontal="right" vertical="center" wrapText="1"/>
    </xf>
    <xf numFmtId="169" fontId="20" fillId="3" borderId="9" xfId="1" applyNumberFormat="1" applyFont="1" applyFill="1" applyBorder="1" applyAlignment="1">
      <alignment horizontal="right" vertical="center" wrapText="1" readingOrder="1"/>
    </xf>
    <xf numFmtId="168" fontId="8" fillId="0" borderId="9" xfId="0" applyNumberFormat="1" applyFont="1" applyBorder="1" applyAlignment="1">
      <alignment horizontal="right" vertical="center" wrapText="1" readingOrder="1"/>
    </xf>
    <xf numFmtId="168" fontId="25" fillId="2" borderId="9" xfId="1" applyNumberFormat="1" applyFont="1" applyFill="1" applyBorder="1" applyAlignment="1">
      <alignment horizontal="right" vertical="center" wrapText="1" readingOrder="1"/>
    </xf>
    <xf numFmtId="168" fontId="8" fillId="0" borderId="9" xfId="1" applyNumberFormat="1" applyFont="1" applyFill="1" applyBorder="1" applyAlignment="1">
      <alignment horizontal="right" vertical="center" wrapText="1" readingOrder="1"/>
    </xf>
    <xf numFmtId="0" fontId="18" fillId="4" borderId="1" xfId="0" applyFont="1" applyFill="1" applyBorder="1" applyAlignment="1">
      <alignment horizontal="right" wrapText="1" readingOrder="1"/>
    </xf>
    <xf numFmtId="0" fontId="18" fillId="4" borderId="5" xfId="0" applyFont="1" applyFill="1" applyBorder="1" applyAlignment="1">
      <alignment horizontal="right" wrapText="1" readingOrder="1"/>
    </xf>
    <xf numFmtId="164" fontId="20" fillId="3" borderId="9" xfId="1" applyFont="1" applyFill="1" applyBorder="1" applyAlignment="1">
      <alignment horizontal="right" vertical="center" wrapText="1" readingOrder="1"/>
    </xf>
    <xf numFmtId="164" fontId="8" fillId="0" borderId="9" xfId="1" applyFont="1" applyBorder="1" applyAlignment="1">
      <alignment horizontal="right" vertical="center" wrapText="1"/>
    </xf>
    <xf numFmtId="165" fontId="20" fillId="3" borderId="9" xfId="1" applyNumberFormat="1" applyFont="1" applyFill="1" applyBorder="1" applyAlignment="1">
      <alignment horizontal="right" vertical="center" wrapText="1" readingOrder="1"/>
    </xf>
    <xf numFmtId="167" fontId="20" fillId="3" borderId="9" xfId="0" applyNumberFormat="1" applyFont="1" applyFill="1" applyBorder="1" applyAlignment="1">
      <alignment horizontal="right" vertical="center" wrapText="1" readingOrder="1"/>
    </xf>
    <xf numFmtId="170" fontId="12" fillId="2" borderId="0" xfId="4" applyNumberFormat="1" applyFont="1" applyFill="1" applyAlignment="1">
      <alignment vertical="center" wrapText="1"/>
    </xf>
    <xf numFmtId="0" fontId="8" fillId="6" borderId="4" xfId="0" applyFont="1" applyFill="1" applyBorder="1" applyAlignment="1">
      <alignment horizontal="left" vertical="center" wrapText="1" readingOrder="1"/>
    </xf>
    <xf numFmtId="0" fontId="0" fillId="2" borderId="0" xfId="0" applyFill="1"/>
    <xf numFmtId="0" fontId="26" fillId="2" borderId="0" xfId="0" applyFont="1" applyFill="1"/>
    <xf numFmtId="0" fontId="26" fillId="2" borderId="0" xfId="0" applyFont="1" applyFill="1" applyAlignment="1">
      <alignment horizontal="center"/>
    </xf>
    <xf numFmtId="167" fontId="26" fillId="2" borderId="0" xfId="1" applyNumberFormat="1" applyFont="1" applyFill="1" applyBorder="1"/>
    <xf numFmtId="0" fontId="17" fillId="2" borderId="0" xfId="0" applyFont="1" applyFill="1"/>
    <xf numFmtId="0" fontId="17" fillId="2" borderId="0" xfId="0" applyFont="1" applyFill="1" applyAlignment="1">
      <alignment horizontal="right"/>
    </xf>
    <xf numFmtId="0" fontId="18" fillId="7" borderId="0" xfId="0" applyFont="1" applyFill="1" applyAlignment="1">
      <alignment horizontal="left" vertical="center" wrapText="1" readingOrder="1"/>
    </xf>
    <xf numFmtId="0" fontId="18" fillId="7" borderId="0" xfId="0" applyFont="1" applyFill="1" applyAlignment="1">
      <alignment horizontal="right"/>
    </xf>
    <xf numFmtId="0" fontId="7" fillId="2" borderId="0" xfId="0" applyFont="1" applyFill="1"/>
    <xf numFmtId="0" fontId="7" fillId="2" borderId="0" xfId="0" applyFont="1" applyFill="1" applyAlignment="1">
      <alignment horizontal="right"/>
    </xf>
    <xf numFmtId="0" fontId="7" fillId="3" borderId="0" xfId="0" applyFont="1" applyFill="1" applyAlignment="1">
      <alignment horizontal="right"/>
    </xf>
    <xf numFmtId="0" fontId="8" fillId="0" borderId="0" xfId="0" applyFont="1"/>
    <xf numFmtId="0" fontId="8" fillId="0" borderId="0" xfId="0" applyFont="1" applyAlignment="1">
      <alignment horizontal="right"/>
    </xf>
    <xf numFmtId="167" fontId="8" fillId="0" borderId="0" xfId="1" applyNumberFormat="1" applyFont="1" applyBorder="1" applyAlignment="1">
      <alignment horizontal="right"/>
    </xf>
    <xf numFmtId="0" fontId="8" fillId="0" borderId="0" xfId="0" applyFont="1" applyAlignment="1">
      <alignment horizontal="left" vertical="center" indent="1"/>
    </xf>
    <xf numFmtId="0" fontId="8" fillId="0" borderId="0" xfId="0" applyFont="1" applyAlignment="1">
      <alignment horizontal="left" indent="1"/>
    </xf>
    <xf numFmtId="166" fontId="8" fillId="0" borderId="0" xfId="1" applyNumberFormat="1" applyFont="1" applyBorder="1" applyAlignment="1">
      <alignment horizontal="right"/>
    </xf>
    <xf numFmtId="166" fontId="8" fillId="0" borderId="0" xfId="1" applyNumberFormat="1" applyFont="1" applyBorder="1" applyAlignment="1">
      <alignment horizontal="right" indent="1"/>
    </xf>
    <xf numFmtId="0" fontId="8" fillId="0" borderId="0" xfId="0" applyFont="1" applyAlignment="1">
      <alignment vertical="center"/>
    </xf>
    <xf numFmtId="0" fontId="28" fillId="0" borderId="0" xfId="0" applyFont="1" applyAlignment="1">
      <alignment vertical="center"/>
    </xf>
    <xf numFmtId="0" fontId="8" fillId="0" borderId="0" xfId="0" applyFont="1" applyAlignment="1">
      <alignment wrapText="1"/>
    </xf>
    <xf numFmtId="0" fontId="28" fillId="0" borderId="0" xfId="0" applyFont="1"/>
    <xf numFmtId="0" fontId="8" fillId="2" borderId="0" xfId="0" applyFont="1" applyFill="1"/>
    <xf numFmtId="0" fontId="8" fillId="0" borderId="0" xfId="1" applyNumberFormat="1" applyFont="1" applyBorder="1" applyAlignment="1">
      <alignment horizontal="right"/>
    </xf>
    <xf numFmtId="0" fontId="7" fillId="4" borderId="18" xfId="0" applyFont="1" applyFill="1" applyBorder="1" applyAlignment="1">
      <alignment horizontal="right"/>
    </xf>
    <xf numFmtId="0" fontId="7" fillId="5" borderId="19" xfId="0" applyFont="1" applyFill="1" applyBorder="1" applyAlignment="1">
      <alignment horizontal="right"/>
    </xf>
    <xf numFmtId="0" fontId="18" fillId="7" borderId="17" xfId="0" applyFont="1" applyFill="1" applyBorder="1" applyAlignment="1">
      <alignment horizontal="right"/>
    </xf>
    <xf numFmtId="0" fontId="8" fillId="2" borderId="0" xfId="0" applyFont="1" applyFill="1" applyAlignment="1">
      <alignment horizontal="right"/>
    </xf>
    <xf numFmtId="167" fontId="8" fillId="2" borderId="0" xfId="1" applyNumberFormat="1" applyFont="1" applyFill="1" applyBorder="1" applyAlignment="1">
      <alignment horizontal="right"/>
    </xf>
    <xf numFmtId="0" fontId="8" fillId="0" borderId="20" xfId="0" applyFont="1" applyBorder="1" applyAlignment="1">
      <alignment wrapText="1"/>
    </xf>
    <xf numFmtId="0" fontId="8" fillId="0" borderId="20" xfId="0" applyFont="1" applyBorder="1" applyAlignment="1">
      <alignment horizontal="right"/>
    </xf>
    <xf numFmtId="166" fontId="8" fillId="0" borderId="20" xfId="1" applyNumberFormat="1" applyFont="1" applyBorder="1" applyAlignment="1">
      <alignment horizontal="right"/>
    </xf>
    <xf numFmtId="168" fontId="5" fillId="2" borderId="0" xfId="0" applyNumberFormat="1" applyFont="1" applyFill="1"/>
    <xf numFmtId="167" fontId="20" fillId="3" borderId="0" xfId="1" applyNumberFormat="1" applyFont="1" applyFill="1" applyBorder="1" applyAlignment="1">
      <alignment horizontal="right"/>
    </xf>
    <xf numFmtId="0" fontId="20" fillId="3" borderId="0" xfId="0" applyFont="1" applyFill="1" applyAlignment="1">
      <alignment horizontal="right"/>
    </xf>
    <xf numFmtId="166" fontId="20" fillId="3" borderId="0" xfId="1" applyNumberFormat="1" applyFont="1" applyFill="1" applyBorder="1" applyAlignment="1">
      <alignment horizontal="right"/>
    </xf>
    <xf numFmtId="166" fontId="20" fillId="3" borderId="0" xfId="1" applyNumberFormat="1" applyFont="1" applyFill="1" applyBorder="1" applyAlignment="1">
      <alignment horizontal="right" indent="1"/>
    </xf>
    <xf numFmtId="0" fontId="20" fillId="7" borderId="0" xfId="0" applyFont="1" applyFill="1" applyAlignment="1">
      <alignment horizontal="right"/>
    </xf>
    <xf numFmtId="166" fontId="20" fillId="3" borderId="20" xfId="1" applyNumberFormat="1" applyFont="1" applyFill="1" applyBorder="1" applyAlignment="1">
      <alignment horizontal="right"/>
    </xf>
    <xf numFmtId="0" fontId="20" fillId="2" borderId="0" xfId="0" applyFont="1" applyFill="1"/>
    <xf numFmtId="0" fontId="5" fillId="2" borderId="0" xfId="0" applyFont="1" applyFill="1" applyAlignment="1">
      <alignment horizontal="left" vertical="top" wrapText="1"/>
    </xf>
    <xf numFmtId="0" fontId="19" fillId="0" borderId="8" xfId="0" applyFont="1" applyBorder="1" applyAlignment="1">
      <alignment horizontal="center" vertical="center" textRotation="90" wrapText="1"/>
    </xf>
    <xf numFmtId="0" fontId="19" fillId="0" borderId="11" xfId="0" applyFont="1" applyBorder="1" applyAlignment="1">
      <alignment horizontal="center" vertical="center" textRotation="90" wrapText="1"/>
    </xf>
    <xf numFmtId="0" fontId="19" fillId="0" borderId="13" xfId="0" applyFont="1" applyBorder="1" applyAlignment="1">
      <alignment horizontal="center" vertical="center" textRotation="90" wrapText="1"/>
    </xf>
    <xf numFmtId="0" fontId="17" fillId="2" borderId="0" xfId="0" applyFont="1" applyFill="1" applyAlignment="1">
      <alignment horizontal="left" wrapText="1" readingOrder="1"/>
    </xf>
    <xf numFmtId="0" fontId="17" fillId="2" borderId="4" xfId="0" applyFont="1" applyFill="1" applyBorder="1" applyAlignment="1">
      <alignment horizontal="left" wrapText="1" readingOrder="1"/>
    </xf>
    <xf numFmtId="0" fontId="18" fillId="5" borderId="2" xfId="0" applyFont="1" applyFill="1" applyBorder="1" applyAlignment="1">
      <alignment horizontal="right" wrapText="1" readingOrder="1"/>
    </xf>
    <xf numFmtId="0" fontId="18" fillId="5" borderId="6" xfId="0" applyFont="1" applyFill="1" applyBorder="1" applyAlignment="1">
      <alignment horizontal="right" wrapText="1" readingOrder="1"/>
    </xf>
    <xf numFmtId="0" fontId="18" fillId="4" borderId="1" xfId="0" applyFont="1" applyFill="1" applyBorder="1" applyAlignment="1">
      <alignment horizontal="right" wrapText="1" readingOrder="1"/>
    </xf>
    <xf numFmtId="0" fontId="18" fillId="4" borderId="5" xfId="0" applyFont="1" applyFill="1" applyBorder="1" applyAlignment="1">
      <alignment horizontal="right" wrapText="1" readingOrder="1"/>
    </xf>
    <xf numFmtId="0" fontId="15" fillId="2" borderId="0" xfId="0" applyFont="1" applyFill="1" applyAlignment="1">
      <alignment horizontal="left" wrapText="1" readingOrder="1"/>
    </xf>
    <xf numFmtId="0" fontId="18" fillId="5" borderId="3" xfId="0" applyFont="1" applyFill="1" applyBorder="1" applyAlignment="1">
      <alignment horizontal="left" wrapText="1" readingOrder="1"/>
    </xf>
    <xf numFmtId="0" fontId="18" fillId="5" borderId="7" xfId="0" applyFont="1" applyFill="1" applyBorder="1" applyAlignment="1">
      <alignment horizontal="left" wrapText="1" readingOrder="1"/>
    </xf>
    <xf numFmtId="0" fontId="8" fillId="3" borderId="12" xfId="0" applyFont="1" applyFill="1" applyBorder="1" applyAlignment="1">
      <alignment horizontal="left" vertical="center" wrapText="1" indent="1" readingOrder="1"/>
    </xf>
    <xf numFmtId="0" fontId="0" fillId="0" borderId="15" xfId="0" applyBorder="1" applyAlignment="1">
      <alignment horizontal="left" vertical="center" wrapText="1" indent="1" readingOrder="1"/>
    </xf>
    <xf numFmtId="0" fontId="0" fillId="0" borderId="16" xfId="0" applyBorder="1" applyAlignment="1">
      <alignment horizontal="left" vertical="center" wrapText="1" indent="1" readingOrder="1"/>
    </xf>
    <xf numFmtId="0" fontId="18" fillId="5" borderId="3" xfId="0" applyFont="1" applyFill="1" applyBorder="1" applyAlignment="1">
      <alignment horizontal="center" wrapText="1" readingOrder="1"/>
    </xf>
    <xf numFmtId="0" fontId="18" fillId="5" borderId="7" xfId="0" applyFont="1" applyFill="1" applyBorder="1" applyAlignment="1">
      <alignment horizontal="center" wrapText="1" readingOrder="1"/>
    </xf>
    <xf numFmtId="0" fontId="19" fillId="2" borderId="11" xfId="0" applyFont="1" applyFill="1" applyBorder="1" applyAlignment="1">
      <alignment horizontal="center" vertical="center" textRotation="90" wrapText="1"/>
    </xf>
    <xf numFmtId="0" fontId="19" fillId="2" borderId="13" xfId="0" applyFont="1" applyFill="1" applyBorder="1" applyAlignment="1">
      <alignment horizontal="center" vertical="center" textRotation="90" wrapText="1"/>
    </xf>
    <xf numFmtId="0" fontId="8" fillId="3" borderId="12" xfId="0" applyFont="1" applyFill="1" applyBorder="1" applyAlignment="1">
      <alignment horizontal="left" vertical="center" wrapText="1" readingOrder="1"/>
    </xf>
    <xf numFmtId="0" fontId="8" fillId="3" borderId="16" xfId="0" applyFont="1" applyFill="1" applyBorder="1" applyAlignment="1">
      <alignment horizontal="left" vertical="center" wrapText="1" readingOrder="1"/>
    </xf>
    <xf numFmtId="0" fontId="24" fillId="2" borderId="0" xfId="0" applyFont="1" applyFill="1" applyAlignment="1">
      <alignment vertical="top" wrapText="1"/>
    </xf>
    <xf numFmtId="0" fontId="26" fillId="2" borderId="0" xfId="0" applyFont="1" applyFill="1" applyAlignment="1">
      <alignment wrapText="1"/>
    </xf>
    <xf numFmtId="0" fontId="27" fillId="2" borderId="0" xfId="0" applyFont="1" applyFill="1"/>
  </cellXfs>
  <cellStyles count="5">
    <cellStyle name="Comma" xfId="1" builtinId="3"/>
    <cellStyle name="Hyperlink" xfId="2" builtinId="8"/>
    <cellStyle name="Normal" xfId="0" builtinId="0"/>
    <cellStyle name="Normal 2 2" xfId="3" xr:uid="{BBA25459-B434-4968-AFE3-88878C72B028}"/>
    <cellStyle name="Percent" xfId="4" builtinId="5"/>
  </cellStyles>
  <dxfs count="10">
    <dxf>
      <font>
        <b val="0"/>
        <i val="0"/>
        <strike val="0"/>
        <condense val="0"/>
        <extend val="0"/>
        <outline val="0"/>
        <shadow val="0"/>
        <u val="none"/>
        <vertAlign val="baseline"/>
        <sz val="10"/>
        <color theme="1"/>
        <name val="Arial Narrow"/>
        <family val="2"/>
        <scheme val="none"/>
      </font>
      <numFmt numFmtId="167" formatCode="_(* #,##0.0_);_(* \(#,##0.0\);_(* &quot;-&quot;??_);_(@_)"/>
      <alignment horizontal="right" vertical="bottom" textRotation="0" wrapText="0" justifyLastLine="0" shrinkToFit="0" readingOrder="0"/>
    </dxf>
    <dxf>
      <font>
        <b val="0"/>
        <i val="0"/>
        <strike val="0"/>
        <condense val="0"/>
        <extend val="0"/>
        <outline val="0"/>
        <shadow val="0"/>
        <u val="none"/>
        <vertAlign val="baseline"/>
        <sz val="10"/>
        <color theme="1"/>
        <name val="Arial Narrow"/>
        <family val="2"/>
        <scheme val="none"/>
      </font>
      <numFmt numFmtId="167" formatCode="_(* #,##0.0_);_(* \(#,##0.0\);_(* &quot;-&quot;??_);_(@_)"/>
      <alignment horizontal="right" vertical="bottom" textRotation="0" wrapText="0" justifyLastLine="0" shrinkToFit="0" readingOrder="0"/>
    </dxf>
    <dxf>
      <font>
        <b val="0"/>
        <i val="0"/>
        <strike val="0"/>
        <condense val="0"/>
        <extend val="0"/>
        <outline val="0"/>
        <shadow val="0"/>
        <u val="none"/>
        <vertAlign val="baseline"/>
        <sz val="10"/>
        <color theme="1"/>
        <name val="Arial Narrow"/>
        <family val="2"/>
        <scheme val="none"/>
      </font>
      <numFmt numFmtId="167" formatCode="_(* #,##0.0_);_(* \(#,##0.0\);_(* &quot;-&quot;??_);_(@_)"/>
      <alignment horizontal="right" vertical="bottom" textRotation="0" wrapText="0" justifyLastLine="0" shrinkToFit="0" readingOrder="0"/>
    </dxf>
    <dxf>
      <font>
        <b val="0"/>
        <i val="0"/>
        <strike val="0"/>
        <condense val="0"/>
        <extend val="0"/>
        <outline val="0"/>
        <shadow val="0"/>
        <u val="none"/>
        <vertAlign val="baseline"/>
        <sz val="10"/>
        <color theme="1"/>
        <name val="Arial Narrow"/>
        <family val="2"/>
        <scheme val="none"/>
      </font>
      <numFmt numFmtId="167" formatCode="_(* #,##0.0_);_(* \(#,##0.0\);_(* &quot;-&quot;??_);_(@_)"/>
      <alignment horizontal="right" vertical="bottom" textRotation="0" wrapText="0" justifyLastLine="0" shrinkToFit="0" readingOrder="0"/>
    </dxf>
    <dxf>
      <font>
        <b val="0"/>
        <i val="0"/>
        <strike val="0"/>
        <condense val="0"/>
        <extend val="0"/>
        <outline val="0"/>
        <shadow val="0"/>
        <u val="none"/>
        <vertAlign val="baseline"/>
        <sz val="10"/>
        <color theme="1"/>
        <name val="Arial Narrow"/>
        <family val="2"/>
        <scheme val="none"/>
      </font>
      <numFmt numFmtId="167" formatCode="_(* #,##0.0_);_(* \(#,##0.0\);_(* &quot;-&quot;??_);_(@_)"/>
      <alignment horizontal="right" vertical="bottom" textRotation="0" wrapText="0" justifyLastLine="0" shrinkToFit="0" readingOrder="0"/>
    </dxf>
    <dxf>
      <font>
        <b val="0"/>
        <i val="0"/>
        <strike val="0"/>
        <condense val="0"/>
        <extend val="0"/>
        <outline val="0"/>
        <shadow val="0"/>
        <u val="none"/>
        <vertAlign val="baseline"/>
        <sz val="10"/>
        <color theme="1"/>
        <name val="Arial Narrow"/>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Narrow"/>
        <family val="2"/>
        <scheme val="none"/>
      </font>
    </dxf>
    <dxf>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Narrow"/>
        <family val="2"/>
        <scheme val="none"/>
      </font>
    </dxf>
    <dxf>
      <font>
        <b/>
        <i val="0"/>
        <strike val="0"/>
        <condense val="0"/>
        <extend val="0"/>
        <outline val="0"/>
        <shadow val="0"/>
        <u val="none"/>
        <vertAlign val="baseline"/>
        <sz val="10"/>
        <color theme="1"/>
        <name val="Arial Narrow"/>
        <family val="2"/>
        <scheme val="none"/>
      </font>
      <fill>
        <patternFill patternType="solid">
          <fgColor indexed="64"/>
          <bgColor theme="4"/>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4A6880"/>
      <color rgb="FFE6E6E6"/>
      <color rgb="FF86B4C0"/>
      <color rgb="FF50A6A1"/>
      <color rgb="FF8F9696"/>
      <color rgb="FF678AA7"/>
      <color rgb="FF94AE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F83B69-E384-449F-BDED-4A0E267995C3}" name="Table1" displayName="Table1" ref="B4:H118" totalsRowShown="0" headerRowDxfId="9" dataDxfId="8" tableBorderDxfId="7" dataCellStyle="Comma">
  <tableColumns count="7">
    <tableColumn id="1" xr3:uid="{F3EAFE54-39B6-40AB-B8FD-F6C291329756}" name="Metric" dataDxfId="6"/>
    <tableColumn id="2" xr3:uid="{A2B4C4FD-6341-434E-88E4-D65522930E79}" name="Unit" dataDxfId="5"/>
    <tableColumn id="4" xr3:uid="{95334CC3-A4C3-4889-BE20-7833B21AE56E}" name="2024" dataDxfId="4" dataCellStyle="Comma"/>
    <tableColumn id="5" xr3:uid="{38E94F48-3195-4743-9E2E-FF1F20420345}" name="2023" dataDxfId="3" dataCellStyle="Comma"/>
    <tableColumn id="6" xr3:uid="{F37C5476-82BE-4F56-8A4F-1BC83D42A602}" name="2022" dataDxfId="2" dataCellStyle="Comma"/>
    <tableColumn id="7" xr3:uid="{5FE2CF06-B682-4714-B385-6D24E2B67831}" name="2021" dataDxfId="1" dataCellStyle="Comma"/>
    <tableColumn id="8" xr3:uid="{251E28C5-C0FC-40A1-BFBC-8A3FE904B51A}" name="2020" dataDxfId="0" dataCellStyle="Comma"/>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816F6-050D-444E-A87E-CF1BB0216EE7}">
  <sheetPr>
    <tabColor rgb="FF4A6880"/>
  </sheetPr>
  <dimension ref="B2:I23"/>
  <sheetViews>
    <sheetView topLeftCell="A6" zoomScaleNormal="100" workbookViewId="0">
      <selection activeCell="B21" sqref="B21"/>
    </sheetView>
  </sheetViews>
  <sheetFormatPr defaultColWidth="8.7265625" defaultRowHeight="14" x14ac:dyDescent="0.3"/>
  <cols>
    <col min="1" max="1" width="3.1796875" style="1" customWidth="1"/>
    <col min="2" max="2" width="38.81640625" style="1" customWidth="1"/>
    <col min="3" max="8" width="8.7265625" style="1"/>
    <col min="9" max="9" width="24.81640625" style="1" customWidth="1"/>
    <col min="10" max="16384" width="8.7265625" style="1"/>
  </cols>
  <sheetData>
    <row r="2" spans="2:2" ht="20" x14ac:dyDescent="0.4">
      <c r="B2" s="2" t="s">
        <v>371</v>
      </c>
    </row>
    <row r="3" spans="2:2" ht="19.5" customHeight="1" x14ac:dyDescent="0.3">
      <c r="B3" s="3" t="s">
        <v>0</v>
      </c>
    </row>
    <row r="4" spans="2:2" ht="20" x14ac:dyDescent="0.4">
      <c r="B4" s="2" t="s">
        <v>1</v>
      </c>
    </row>
    <row r="5" spans="2:2" x14ac:dyDescent="0.3">
      <c r="B5" s="4" t="s">
        <v>2</v>
      </c>
    </row>
    <row r="6" spans="2:2" x14ac:dyDescent="0.3">
      <c r="B6" s="5" t="s">
        <v>3</v>
      </c>
    </row>
    <row r="7" spans="2:2" x14ac:dyDescent="0.3">
      <c r="B7" s="5" t="s">
        <v>4</v>
      </c>
    </row>
    <row r="8" spans="2:2" x14ac:dyDescent="0.3">
      <c r="B8" s="5" t="s">
        <v>5</v>
      </c>
    </row>
    <row r="9" spans="2:2" x14ac:dyDescent="0.3">
      <c r="B9" s="4" t="s">
        <v>6</v>
      </c>
    </row>
    <row r="10" spans="2:2" x14ac:dyDescent="0.3">
      <c r="B10" s="5" t="s">
        <v>7</v>
      </c>
    </row>
    <row r="11" spans="2:2" x14ac:dyDescent="0.3">
      <c r="B11" s="5" t="s">
        <v>8</v>
      </c>
    </row>
    <row r="12" spans="2:2" x14ac:dyDescent="0.3">
      <c r="B12" s="5" t="s">
        <v>9</v>
      </c>
    </row>
    <row r="13" spans="2:2" x14ac:dyDescent="0.3">
      <c r="B13" s="5" t="s">
        <v>10</v>
      </c>
    </row>
    <row r="14" spans="2:2" x14ac:dyDescent="0.3">
      <c r="B14" s="4" t="s">
        <v>11</v>
      </c>
    </row>
    <row r="15" spans="2:2" x14ac:dyDescent="0.3">
      <c r="B15" s="5" t="s">
        <v>12</v>
      </c>
    </row>
    <row r="16" spans="2:2" x14ac:dyDescent="0.3">
      <c r="B16" s="5" t="s">
        <v>13</v>
      </c>
    </row>
    <row r="17" spans="2:9" x14ac:dyDescent="0.3">
      <c r="B17" s="5" t="s">
        <v>14</v>
      </c>
    </row>
    <row r="18" spans="2:9" x14ac:dyDescent="0.3">
      <c r="B18" s="5" t="s">
        <v>15</v>
      </c>
    </row>
    <row r="19" spans="2:9" x14ac:dyDescent="0.3">
      <c r="B19" s="5" t="s">
        <v>16</v>
      </c>
    </row>
    <row r="20" spans="2:9" x14ac:dyDescent="0.3">
      <c r="B20" s="5" t="s">
        <v>17</v>
      </c>
    </row>
    <row r="21" spans="2:9" x14ac:dyDescent="0.3">
      <c r="B21" s="4" t="s">
        <v>18</v>
      </c>
    </row>
    <row r="22" spans="2:9" x14ac:dyDescent="0.3">
      <c r="B22" s="6"/>
    </row>
    <row r="23" spans="2:9" ht="18.649999999999999" customHeight="1" x14ac:dyDescent="0.3">
      <c r="B23" s="109"/>
      <c r="C23" s="109"/>
      <c r="D23" s="109"/>
      <c r="E23" s="109"/>
      <c r="F23" s="109"/>
      <c r="G23" s="109"/>
      <c r="H23" s="109"/>
      <c r="I23" s="109"/>
    </row>
  </sheetData>
  <mergeCells count="1">
    <mergeCell ref="B23:I23"/>
  </mergeCells>
  <hyperlinks>
    <hyperlink ref="B5" location="Environment!A1" display="Environmental data" xr:uid="{45158A0C-7E17-48A2-8402-F5B65AAE77FD}"/>
    <hyperlink ref="B9" location="Social!A1" display="Social data" xr:uid="{17511161-6C34-49A4-9235-DD7B557F5A30}"/>
    <hyperlink ref="B14" location="Governance!A1" display="Governance data" xr:uid="{976B9B9A-724F-43B3-9625-55A6E0C1CC6C}"/>
    <hyperlink ref="B6" location="Environment!B8" display="FirstRand’s operations and own emissions" xr:uid="{3E101DFB-EDDB-4319-ACCB-8961FB28B60E}"/>
    <hyperlink ref="B7" location="Environment!B38" display="Climate Strategy" xr:uid="{7EB14101-EA54-45C0-877B-0259CC83738E}"/>
    <hyperlink ref="B10" location="Social!B6" display="Diversity, Equity &amp; Inclusion " xr:uid="{ABEB5EA6-055A-41A5-8CBD-39E21656BCC2}"/>
    <hyperlink ref="B11" location="Social!B32" display="Human Capital Development" xr:uid="{9A5F2B05-CA0E-4DED-929D-CA96A21A5712}"/>
    <hyperlink ref="B12" location="Social!B39" display="Employee Relations" xr:uid="{CAE90663-0DDD-46D8-8407-2E0890C0F348}"/>
    <hyperlink ref="B13" location="Social!B48" display="Social Investing" xr:uid="{7C35C217-18AB-4952-9401-2A0B48967C60}"/>
    <hyperlink ref="B15" location="Governance!B7" display="Market Conduct" xr:uid="{E9E5AEB2-4FB8-4669-B889-AB8EAA935841}"/>
    <hyperlink ref="B16" location="Governance!B12" display="Ethics" xr:uid="{26523A0F-D4BD-4DDF-B621-ABA0D2458B72}"/>
    <hyperlink ref="B17" location="Governance!B19" display="Procurement" xr:uid="{109FFC7B-4F4C-4495-A04A-30478EEA9C5A}"/>
    <hyperlink ref="B18" location="Governance!B92" display="Tax" xr:uid="{5C7E5405-016A-4028-A845-2AAEC791BF06}"/>
    <hyperlink ref="B19" location="Governance!B133" display="Financial Crime" xr:uid="{811679E4-06F8-4182-9A86-C88C078A4752}"/>
    <hyperlink ref="B20" location="Governance!B29" display="Corporate Governance" xr:uid="{4D70683D-A0EB-49F8-84A3-F1C72C7A9D7C}"/>
    <hyperlink ref="B8" location="Environment!B51" display="Sustainable Finance" xr:uid="{BAF60B8D-155C-444A-99B0-0BAD93461CA7}"/>
    <hyperlink ref="B21" location="Business!A1" display="Business data" xr:uid="{BABBFC6E-9548-4A36-813C-B244A122429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DA75-C607-4391-BFDE-B6E8C9B0A4D3}">
  <sheetPr>
    <tabColor rgb="FF94AE84"/>
  </sheetPr>
  <dimension ref="B1:I51"/>
  <sheetViews>
    <sheetView zoomScaleNormal="100" workbookViewId="0">
      <selection sqref="A1:XFD1048576"/>
    </sheetView>
  </sheetViews>
  <sheetFormatPr defaultColWidth="8.7265625" defaultRowHeight="14" x14ac:dyDescent="0.3"/>
  <cols>
    <col min="1" max="1" width="2.54296875" style="1" customWidth="1"/>
    <col min="2" max="2" width="8.7265625" style="1"/>
    <col min="3" max="3" width="56" style="1" customWidth="1"/>
    <col min="4" max="4" width="8.7265625" style="1"/>
    <col min="5" max="8" width="11.26953125" style="1" customWidth="1"/>
    <col min="9" max="9" width="69.81640625" style="51" customWidth="1"/>
    <col min="10" max="16384" width="8.7265625" style="1"/>
  </cols>
  <sheetData>
    <row r="1" spans="2:9" ht="9.65" customHeight="1" x14ac:dyDescent="0.3"/>
    <row r="2" spans="2:9" ht="20" x14ac:dyDescent="0.4">
      <c r="B2" s="2" t="s">
        <v>19</v>
      </c>
      <c r="C2" s="7"/>
      <c r="D2" s="8"/>
      <c r="E2" s="8"/>
      <c r="F2" s="7"/>
      <c r="G2" s="7"/>
      <c r="H2" s="7"/>
    </row>
    <row r="3" spans="2:9" ht="12" customHeight="1" x14ac:dyDescent="0.4">
      <c r="B3" s="9"/>
      <c r="C3" s="7"/>
      <c r="D3" s="8"/>
      <c r="E3" s="8"/>
      <c r="F3" s="7"/>
      <c r="G3" s="7"/>
      <c r="H3" s="7"/>
      <c r="I3" s="52"/>
    </row>
    <row r="4" spans="2:9" ht="12" customHeight="1" x14ac:dyDescent="0.4">
      <c r="B4" s="9"/>
      <c r="C4" s="119"/>
      <c r="D4" s="8"/>
      <c r="E4" s="8"/>
      <c r="F4" s="7"/>
      <c r="G4" s="7"/>
      <c r="H4" s="7"/>
      <c r="I4" s="52"/>
    </row>
    <row r="5" spans="2:9" ht="12" customHeight="1" x14ac:dyDescent="0.4">
      <c r="B5" s="9"/>
      <c r="C5" s="119"/>
      <c r="D5" s="8"/>
      <c r="E5" s="8"/>
      <c r="F5" s="7"/>
      <c r="G5" s="7"/>
      <c r="H5" s="7"/>
      <c r="I5" s="52"/>
    </row>
    <row r="6" spans="2:9" x14ac:dyDescent="0.3">
      <c r="B6" s="10"/>
      <c r="C6" s="113" t="s">
        <v>20</v>
      </c>
      <c r="D6" s="11"/>
      <c r="E6" s="117">
        <v>2024</v>
      </c>
      <c r="F6" s="115">
        <v>2023</v>
      </c>
      <c r="G6" s="115">
        <v>2022</v>
      </c>
      <c r="H6" s="115">
        <v>2021</v>
      </c>
      <c r="I6" s="120" t="s">
        <v>21</v>
      </c>
    </row>
    <row r="7" spans="2:9" x14ac:dyDescent="0.3">
      <c r="B7" s="12"/>
      <c r="C7" s="114"/>
      <c r="D7" s="13" t="s">
        <v>22</v>
      </c>
      <c r="E7" s="118"/>
      <c r="F7" s="116"/>
      <c r="G7" s="116"/>
      <c r="H7" s="116"/>
      <c r="I7" s="121"/>
    </row>
    <row r="8" spans="2:9" x14ac:dyDescent="0.3">
      <c r="B8" s="110" t="s">
        <v>23</v>
      </c>
      <c r="C8" s="14" t="s">
        <v>24</v>
      </c>
      <c r="D8" s="15"/>
      <c r="E8" s="16"/>
      <c r="F8" s="17"/>
      <c r="G8" s="17"/>
      <c r="H8" s="17"/>
      <c r="I8" s="18"/>
    </row>
    <row r="9" spans="2:9" ht="26" x14ac:dyDescent="0.3">
      <c r="B9" s="111"/>
      <c r="C9" s="19" t="s">
        <v>25</v>
      </c>
      <c r="D9" s="23" t="s">
        <v>26</v>
      </c>
      <c r="E9" s="54">
        <v>5030</v>
      </c>
      <c r="F9" s="58">
        <v>10345</v>
      </c>
      <c r="G9" s="58">
        <v>1683</v>
      </c>
      <c r="H9" s="58">
        <v>745</v>
      </c>
      <c r="I9" s="18" t="s">
        <v>27</v>
      </c>
    </row>
    <row r="10" spans="2:9" x14ac:dyDescent="0.3">
      <c r="B10" s="111"/>
      <c r="C10" s="19" t="s">
        <v>28</v>
      </c>
      <c r="D10" s="15" t="s">
        <v>29</v>
      </c>
      <c r="E10" s="54">
        <v>5020</v>
      </c>
      <c r="F10" s="55">
        <v>4531</v>
      </c>
      <c r="G10" s="55">
        <v>4517</v>
      </c>
      <c r="H10" s="55">
        <v>4463</v>
      </c>
      <c r="I10" s="18"/>
    </row>
    <row r="11" spans="2:9" x14ac:dyDescent="0.3">
      <c r="B11" s="111"/>
      <c r="C11" s="19" t="s">
        <v>30</v>
      </c>
      <c r="D11" s="23" t="s">
        <v>26</v>
      </c>
      <c r="E11" s="54">
        <v>1277</v>
      </c>
      <c r="F11" s="55">
        <v>1582</v>
      </c>
      <c r="G11" s="55">
        <v>1103</v>
      </c>
      <c r="H11" s="55">
        <v>1300</v>
      </c>
      <c r="I11" s="18"/>
    </row>
    <row r="12" spans="2:9" x14ac:dyDescent="0.3">
      <c r="B12" s="111"/>
      <c r="C12" s="14" t="s">
        <v>31</v>
      </c>
      <c r="D12" s="23" t="s">
        <v>26</v>
      </c>
      <c r="E12" s="54">
        <v>11327</v>
      </c>
      <c r="F12" s="55">
        <v>16458</v>
      </c>
      <c r="G12" s="55">
        <v>7303</v>
      </c>
      <c r="H12" s="55">
        <v>6508</v>
      </c>
      <c r="I12" s="18"/>
    </row>
    <row r="13" spans="2:9" x14ac:dyDescent="0.3">
      <c r="B13" s="111"/>
      <c r="C13" s="14" t="s">
        <v>32</v>
      </c>
      <c r="D13" s="15"/>
      <c r="E13" s="54"/>
      <c r="F13" s="55"/>
      <c r="G13" s="55"/>
      <c r="H13" s="55"/>
      <c r="I13" s="18"/>
    </row>
    <row r="14" spans="2:9" x14ac:dyDescent="0.3">
      <c r="B14" s="111"/>
      <c r="C14" s="19" t="s">
        <v>33</v>
      </c>
      <c r="D14" s="15" t="s">
        <v>29</v>
      </c>
      <c r="E14" s="54">
        <v>131724</v>
      </c>
      <c r="F14" s="55">
        <v>130560</v>
      </c>
      <c r="G14" s="55">
        <v>137572</v>
      </c>
      <c r="H14" s="55">
        <v>145609</v>
      </c>
      <c r="I14" s="18"/>
    </row>
    <row r="15" spans="2:9" x14ac:dyDescent="0.3">
      <c r="B15" s="111"/>
      <c r="C15" s="19" t="s">
        <v>34</v>
      </c>
      <c r="D15" s="23" t="s">
        <v>26</v>
      </c>
      <c r="E15" s="54">
        <v>6675</v>
      </c>
      <c r="F15" s="55">
        <v>7335</v>
      </c>
      <c r="G15" s="55">
        <v>7681</v>
      </c>
      <c r="H15" s="55">
        <v>7659</v>
      </c>
      <c r="I15" s="18"/>
    </row>
    <row r="16" spans="2:9" x14ac:dyDescent="0.3">
      <c r="B16" s="111"/>
      <c r="C16" s="14" t="s">
        <v>35</v>
      </c>
      <c r="D16" s="15" t="s">
        <v>29</v>
      </c>
      <c r="E16" s="54">
        <v>138399</v>
      </c>
      <c r="F16" s="55">
        <v>137895</v>
      </c>
      <c r="G16" s="55">
        <v>145253</v>
      </c>
      <c r="H16" s="55">
        <v>153268</v>
      </c>
      <c r="I16" s="18"/>
    </row>
    <row r="17" spans="2:9" x14ac:dyDescent="0.3">
      <c r="B17" s="111"/>
      <c r="C17" s="14" t="s">
        <v>36</v>
      </c>
      <c r="D17" s="23"/>
      <c r="E17" s="54"/>
      <c r="F17" s="55"/>
      <c r="G17" s="55"/>
      <c r="H17" s="55"/>
      <c r="I17" s="18"/>
    </row>
    <row r="18" spans="2:9" x14ac:dyDescent="0.3">
      <c r="B18" s="111"/>
      <c r="C18" s="19" t="s">
        <v>37</v>
      </c>
      <c r="D18" s="23" t="s">
        <v>29</v>
      </c>
      <c r="E18" s="54">
        <v>1136</v>
      </c>
      <c r="F18" s="55">
        <v>997</v>
      </c>
      <c r="G18" s="55">
        <v>759</v>
      </c>
      <c r="H18" s="55">
        <v>796</v>
      </c>
      <c r="I18" s="18"/>
    </row>
    <row r="19" spans="2:9" x14ac:dyDescent="0.3">
      <c r="B19" s="111"/>
      <c r="C19" s="19" t="s">
        <v>38</v>
      </c>
      <c r="D19" s="23" t="s">
        <v>26</v>
      </c>
      <c r="E19" s="54">
        <v>3002</v>
      </c>
      <c r="F19" s="55">
        <v>3360</v>
      </c>
      <c r="G19" s="55">
        <v>2642</v>
      </c>
      <c r="H19" s="55">
        <v>1708</v>
      </c>
      <c r="I19" s="18"/>
    </row>
    <row r="20" spans="2:9" x14ac:dyDescent="0.3">
      <c r="B20" s="111"/>
      <c r="C20" s="19" t="s">
        <v>39</v>
      </c>
      <c r="D20" s="23" t="s">
        <v>26</v>
      </c>
      <c r="E20" s="54">
        <v>9215</v>
      </c>
      <c r="F20" s="56">
        <v>10989</v>
      </c>
      <c r="G20" s="56">
        <v>3241</v>
      </c>
      <c r="H20" s="56">
        <v>457</v>
      </c>
      <c r="I20" s="18"/>
    </row>
    <row r="21" spans="2:9" x14ac:dyDescent="0.3">
      <c r="B21" s="111"/>
      <c r="C21" s="19" t="s">
        <v>40</v>
      </c>
      <c r="D21" s="23" t="s">
        <v>26</v>
      </c>
      <c r="E21" s="54">
        <v>2444</v>
      </c>
      <c r="F21" s="56">
        <v>3569</v>
      </c>
      <c r="G21" s="56">
        <v>1521</v>
      </c>
      <c r="H21" s="56">
        <v>1280</v>
      </c>
      <c r="I21" s="18"/>
    </row>
    <row r="22" spans="2:9" ht="26" x14ac:dyDescent="0.3">
      <c r="B22" s="111"/>
      <c r="C22" s="19" t="s">
        <v>41</v>
      </c>
      <c r="D22" s="15" t="s">
        <v>29</v>
      </c>
      <c r="E22" s="54">
        <v>1384</v>
      </c>
      <c r="F22" s="56">
        <v>0</v>
      </c>
      <c r="G22" s="56">
        <v>2690</v>
      </c>
      <c r="H22" s="56">
        <v>2948</v>
      </c>
      <c r="I22" s="18" t="s">
        <v>42</v>
      </c>
    </row>
    <row r="23" spans="2:9" x14ac:dyDescent="0.3">
      <c r="B23" s="111"/>
      <c r="C23" s="14" t="s">
        <v>43</v>
      </c>
      <c r="D23" s="23" t="s">
        <v>26</v>
      </c>
      <c r="E23" s="54">
        <v>17181</v>
      </c>
      <c r="F23" s="56">
        <v>18915</v>
      </c>
      <c r="G23" s="56">
        <v>10853</v>
      </c>
      <c r="H23" s="56">
        <v>7189</v>
      </c>
      <c r="I23" s="18"/>
    </row>
    <row r="24" spans="2:9" x14ac:dyDescent="0.3">
      <c r="B24" s="111"/>
      <c r="C24" s="14" t="s">
        <v>44</v>
      </c>
      <c r="D24" s="23" t="s">
        <v>26</v>
      </c>
      <c r="E24" s="54">
        <v>166907</v>
      </c>
      <c r="F24" s="56">
        <v>173268</v>
      </c>
      <c r="G24" s="56">
        <v>163409</v>
      </c>
      <c r="H24" s="56">
        <v>166965</v>
      </c>
      <c r="I24" s="18"/>
    </row>
    <row r="25" spans="2:9" x14ac:dyDescent="0.3">
      <c r="B25" s="112"/>
      <c r="C25" s="19" t="s">
        <v>45</v>
      </c>
      <c r="D25" s="23" t="s">
        <v>26</v>
      </c>
      <c r="E25" s="63">
        <v>4.17</v>
      </c>
      <c r="F25" s="64">
        <v>4.18</v>
      </c>
      <c r="G25" s="26">
        <v>5</v>
      </c>
      <c r="H25" s="26">
        <v>5</v>
      </c>
      <c r="I25" s="18"/>
    </row>
    <row r="26" spans="2:9" x14ac:dyDescent="0.3">
      <c r="F26" s="101"/>
    </row>
    <row r="27" spans="2:9" x14ac:dyDescent="0.3">
      <c r="B27" s="10"/>
      <c r="C27" s="113" t="s">
        <v>46</v>
      </c>
      <c r="D27" s="11"/>
      <c r="E27" s="117">
        <v>2024</v>
      </c>
      <c r="F27" s="115">
        <v>2023</v>
      </c>
      <c r="G27" s="115">
        <v>2022</v>
      </c>
      <c r="H27" s="115">
        <v>2021</v>
      </c>
      <c r="I27" s="120" t="s">
        <v>21</v>
      </c>
    </row>
    <row r="28" spans="2:9" x14ac:dyDescent="0.3">
      <c r="B28" s="12"/>
      <c r="C28" s="114"/>
      <c r="D28" s="13" t="s">
        <v>22</v>
      </c>
      <c r="E28" s="118"/>
      <c r="F28" s="116"/>
      <c r="G28" s="116"/>
      <c r="H28" s="116"/>
      <c r="I28" s="121"/>
    </row>
    <row r="29" spans="2:9" x14ac:dyDescent="0.3">
      <c r="B29" s="110" t="s">
        <v>4</v>
      </c>
      <c r="C29" s="14" t="s">
        <v>47</v>
      </c>
      <c r="D29" s="15"/>
      <c r="E29" s="20"/>
      <c r="F29" s="22"/>
      <c r="G29" s="22"/>
      <c r="H29" s="22"/>
      <c r="I29" s="18"/>
    </row>
    <row r="30" spans="2:9" ht="26" x14ac:dyDescent="0.3">
      <c r="B30" s="111"/>
      <c r="C30" s="19" t="s">
        <v>48</v>
      </c>
      <c r="D30" s="15" t="s">
        <v>29</v>
      </c>
      <c r="E30" s="54">
        <f>9464+2405+4075</f>
        <v>15944</v>
      </c>
      <c r="F30" s="55">
        <v>11827</v>
      </c>
      <c r="G30" s="55">
        <v>5198</v>
      </c>
      <c r="H30" s="55">
        <v>5214</v>
      </c>
      <c r="I30" s="18" t="s">
        <v>49</v>
      </c>
    </row>
    <row r="31" spans="2:9" x14ac:dyDescent="0.3">
      <c r="B31" s="111"/>
      <c r="C31" s="19" t="s">
        <v>50</v>
      </c>
      <c r="D31" s="23" t="s">
        <v>26</v>
      </c>
      <c r="E31" s="54">
        <v>2514</v>
      </c>
      <c r="F31" s="55">
        <v>3159</v>
      </c>
      <c r="G31" s="55">
        <v>3003</v>
      </c>
      <c r="H31" s="55">
        <v>5870</v>
      </c>
      <c r="I31" s="18" t="s">
        <v>51</v>
      </c>
    </row>
    <row r="32" spans="2:9" ht="52" x14ac:dyDescent="0.3">
      <c r="B32" s="111"/>
      <c r="C32" s="19" t="s">
        <v>52</v>
      </c>
      <c r="D32" s="15" t="s">
        <v>29</v>
      </c>
      <c r="E32" s="54">
        <v>19491</v>
      </c>
      <c r="F32" s="60">
        <v>17110</v>
      </c>
      <c r="G32" s="60">
        <v>14239</v>
      </c>
      <c r="H32" s="55">
        <v>14866</v>
      </c>
      <c r="I32" s="18" t="s">
        <v>53</v>
      </c>
    </row>
    <row r="33" spans="2:9" ht="26" x14ac:dyDescent="0.3">
      <c r="B33" s="111"/>
      <c r="C33" s="19" t="s">
        <v>54</v>
      </c>
      <c r="D33" s="15" t="s">
        <v>29</v>
      </c>
      <c r="E33" s="54">
        <v>211554</v>
      </c>
      <c r="F33" s="60">
        <v>194364</v>
      </c>
      <c r="G33" s="60">
        <v>176620</v>
      </c>
      <c r="H33" s="55">
        <v>158307</v>
      </c>
      <c r="I33" s="18" t="s">
        <v>55</v>
      </c>
    </row>
    <row r="34" spans="2:9" x14ac:dyDescent="0.3">
      <c r="B34" s="111"/>
      <c r="C34" s="19" t="s">
        <v>56</v>
      </c>
      <c r="D34" s="15" t="s">
        <v>29</v>
      </c>
      <c r="E34" s="54">
        <v>50085</v>
      </c>
      <c r="F34" s="60">
        <v>49959</v>
      </c>
      <c r="G34" s="60">
        <v>45278</v>
      </c>
      <c r="H34" s="55">
        <v>39419</v>
      </c>
      <c r="I34" s="18" t="s">
        <v>57</v>
      </c>
    </row>
    <row r="35" spans="2:9" x14ac:dyDescent="0.3">
      <c r="B35" s="111"/>
      <c r="C35" s="19" t="s">
        <v>58</v>
      </c>
      <c r="D35" s="23" t="s">
        <v>26</v>
      </c>
      <c r="E35" s="54">
        <v>22492</v>
      </c>
      <c r="F35" s="60">
        <v>22591</v>
      </c>
      <c r="G35" s="60">
        <v>19762</v>
      </c>
      <c r="H35" s="55">
        <v>19434</v>
      </c>
      <c r="I35" s="18" t="s">
        <v>59</v>
      </c>
    </row>
    <row r="36" spans="2:9" x14ac:dyDescent="0.3">
      <c r="B36" s="111"/>
      <c r="C36" s="14" t="s">
        <v>60</v>
      </c>
      <c r="D36" s="15"/>
      <c r="E36" s="54"/>
      <c r="F36" s="24"/>
      <c r="G36" s="24"/>
      <c r="H36" s="24"/>
      <c r="I36" s="18"/>
    </row>
    <row r="37" spans="2:9" ht="43.5" customHeight="1" x14ac:dyDescent="0.3">
      <c r="B37" s="111"/>
      <c r="C37" s="19" t="s">
        <v>61</v>
      </c>
      <c r="D37" s="23"/>
      <c r="E37" s="27" t="s">
        <v>62</v>
      </c>
      <c r="F37" s="28" t="s">
        <v>62</v>
      </c>
      <c r="G37" s="28" t="s">
        <v>62</v>
      </c>
      <c r="H37" s="28" t="s">
        <v>62</v>
      </c>
      <c r="I37" s="18" t="s">
        <v>63</v>
      </c>
    </row>
    <row r="38" spans="2:9" x14ac:dyDescent="0.3">
      <c r="B38" s="111"/>
      <c r="C38" s="19" t="s">
        <v>64</v>
      </c>
      <c r="D38" s="23"/>
      <c r="E38" s="27" t="s">
        <v>62</v>
      </c>
      <c r="F38" s="29" t="s">
        <v>62</v>
      </c>
      <c r="G38" s="29" t="s">
        <v>62</v>
      </c>
      <c r="H38" s="29" t="s">
        <v>62</v>
      </c>
      <c r="I38" s="18" t="s">
        <v>65</v>
      </c>
    </row>
    <row r="39" spans="2:9" x14ac:dyDescent="0.3">
      <c r="B39" s="111"/>
      <c r="C39" s="19" t="s">
        <v>66</v>
      </c>
      <c r="D39" s="23"/>
      <c r="E39" s="27" t="s">
        <v>62</v>
      </c>
      <c r="F39" s="29" t="s">
        <v>62</v>
      </c>
      <c r="G39" s="29" t="s">
        <v>62</v>
      </c>
      <c r="H39" s="29" t="s">
        <v>62</v>
      </c>
      <c r="I39" s="18" t="s">
        <v>67</v>
      </c>
    </row>
    <row r="40" spans="2:9" ht="27" customHeight="1" x14ac:dyDescent="0.3">
      <c r="B40" s="111"/>
      <c r="C40" s="19" t="s">
        <v>68</v>
      </c>
      <c r="D40" s="15" t="s">
        <v>29</v>
      </c>
      <c r="E40" s="57">
        <v>11153231</v>
      </c>
      <c r="F40" s="22">
        <v>10711442</v>
      </c>
      <c r="G40" s="22">
        <v>7209553</v>
      </c>
      <c r="H40" s="29" t="s">
        <v>69</v>
      </c>
      <c r="I40" s="122" t="s">
        <v>70</v>
      </c>
    </row>
    <row r="41" spans="2:9" x14ac:dyDescent="0.3">
      <c r="B41" s="111"/>
      <c r="C41" s="19" t="s">
        <v>71</v>
      </c>
      <c r="D41" s="23" t="s">
        <v>26</v>
      </c>
      <c r="E41" s="25">
        <v>16.5</v>
      </c>
      <c r="F41" s="28">
        <v>16.899999999999999</v>
      </c>
      <c r="G41" s="28">
        <v>12.4</v>
      </c>
      <c r="H41" s="29" t="s">
        <v>69</v>
      </c>
      <c r="I41" s="123"/>
    </row>
    <row r="42" spans="2:9" x14ac:dyDescent="0.3">
      <c r="B42" s="111"/>
      <c r="C42" s="19" t="s">
        <v>72</v>
      </c>
      <c r="D42" s="15" t="s">
        <v>29</v>
      </c>
      <c r="E42" s="57">
        <v>3991587</v>
      </c>
      <c r="F42" s="24">
        <v>3802126</v>
      </c>
      <c r="G42" s="24">
        <v>6041654</v>
      </c>
      <c r="H42" s="29" t="s">
        <v>69</v>
      </c>
      <c r="I42" s="123"/>
    </row>
    <row r="43" spans="2:9" x14ac:dyDescent="0.3">
      <c r="B43" s="112"/>
      <c r="C43" s="19" t="s">
        <v>73</v>
      </c>
      <c r="D43" s="23" t="s">
        <v>26</v>
      </c>
      <c r="E43" s="65">
        <v>8.9</v>
      </c>
      <c r="F43" s="28">
        <v>9.4</v>
      </c>
      <c r="G43" s="28">
        <v>18</v>
      </c>
      <c r="H43" s="29" t="s">
        <v>69</v>
      </c>
      <c r="I43" s="124"/>
    </row>
    <row r="45" spans="2:9" x14ac:dyDescent="0.3">
      <c r="B45" s="10"/>
      <c r="C45" s="113" t="s">
        <v>46</v>
      </c>
      <c r="D45" s="11"/>
      <c r="E45" s="117">
        <v>2024</v>
      </c>
      <c r="F45" s="115">
        <v>2023</v>
      </c>
      <c r="G45" s="115">
        <v>2022</v>
      </c>
      <c r="H45" s="115">
        <v>2021</v>
      </c>
      <c r="I45" s="120" t="s">
        <v>21</v>
      </c>
    </row>
    <row r="46" spans="2:9" x14ac:dyDescent="0.3">
      <c r="B46" s="12"/>
      <c r="C46" s="114"/>
      <c r="D46" s="13" t="s">
        <v>22</v>
      </c>
      <c r="E46" s="118"/>
      <c r="F46" s="116"/>
      <c r="G46" s="116"/>
      <c r="H46" s="116"/>
      <c r="I46" s="121"/>
    </row>
    <row r="47" spans="2:9" x14ac:dyDescent="0.3">
      <c r="B47" s="110" t="s">
        <v>5</v>
      </c>
      <c r="C47" s="30" t="s">
        <v>74</v>
      </c>
      <c r="D47" s="15"/>
      <c r="E47" s="27"/>
      <c r="F47" s="17"/>
      <c r="G47" s="17"/>
      <c r="H47" s="17"/>
      <c r="I47" s="18"/>
    </row>
    <row r="48" spans="2:9" ht="26" x14ac:dyDescent="0.3">
      <c r="B48" s="111"/>
      <c r="C48" s="19" t="s">
        <v>75</v>
      </c>
      <c r="D48" s="15" t="s">
        <v>29</v>
      </c>
      <c r="E48" s="31">
        <v>23</v>
      </c>
      <c r="F48" s="17">
        <v>11</v>
      </c>
      <c r="G48" s="17">
        <v>8</v>
      </c>
      <c r="H48" s="17">
        <v>8</v>
      </c>
      <c r="I48" s="18"/>
    </row>
    <row r="49" spans="2:9" ht="26" x14ac:dyDescent="0.3">
      <c r="B49" s="111"/>
      <c r="C49" s="19" t="s">
        <v>76</v>
      </c>
      <c r="D49" s="15" t="s">
        <v>29</v>
      </c>
      <c r="E49" s="31">
        <v>16</v>
      </c>
      <c r="F49" s="17">
        <v>3</v>
      </c>
      <c r="G49" s="17">
        <v>2</v>
      </c>
      <c r="H49" s="17">
        <v>2</v>
      </c>
      <c r="I49" s="18" t="s">
        <v>77</v>
      </c>
    </row>
    <row r="50" spans="2:9" x14ac:dyDescent="0.3">
      <c r="B50" s="111"/>
      <c r="C50" s="19" t="s">
        <v>78</v>
      </c>
      <c r="D50" s="15" t="s">
        <v>29</v>
      </c>
      <c r="E50" s="31">
        <v>70</v>
      </c>
      <c r="F50" s="17">
        <v>27</v>
      </c>
      <c r="G50" s="17">
        <v>25</v>
      </c>
      <c r="H50" s="17">
        <v>25</v>
      </c>
      <c r="I50" s="18"/>
    </row>
    <row r="51" spans="2:9" x14ac:dyDescent="0.3">
      <c r="B51" s="112"/>
      <c r="C51" s="19" t="s">
        <v>79</v>
      </c>
      <c r="D51" s="23" t="s">
        <v>80</v>
      </c>
      <c r="E51" s="31">
        <v>0</v>
      </c>
      <c r="F51" s="17">
        <v>0</v>
      </c>
      <c r="G51" s="17">
        <v>0</v>
      </c>
      <c r="H51" s="17">
        <v>0</v>
      </c>
      <c r="I51" s="18"/>
    </row>
  </sheetData>
  <sheetProtection algorithmName="SHA-512" hashValue="QkFbulfaLvn6BnObiR4oeRg+PejYY8BWwd5XYb6/ocwLyOJstXKQgP7mqSBuTpxi3dmkH5Xw6Vd6wNOIFcXhrQ==" saltValue="gJ3nDx239NEnGp61BEV+xA==" spinCount="100000" sheet="1" objects="1" scenarios="1"/>
  <mergeCells count="23">
    <mergeCell ref="C4:C5"/>
    <mergeCell ref="C45:C46"/>
    <mergeCell ref="F45:F46"/>
    <mergeCell ref="H45:H46"/>
    <mergeCell ref="I45:I46"/>
    <mergeCell ref="H27:H28"/>
    <mergeCell ref="I27:I28"/>
    <mergeCell ref="H6:H7"/>
    <mergeCell ref="I6:I7"/>
    <mergeCell ref="C6:C7"/>
    <mergeCell ref="F6:F7"/>
    <mergeCell ref="G6:G7"/>
    <mergeCell ref="G27:G28"/>
    <mergeCell ref="G45:G46"/>
    <mergeCell ref="I40:I43"/>
    <mergeCell ref="E6:E7"/>
    <mergeCell ref="B47:B51"/>
    <mergeCell ref="B29:B43"/>
    <mergeCell ref="C27:C28"/>
    <mergeCell ref="F27:F28"/>
    <mergeCell ref="B8:B25"/>
    <mergeCell ref="E27:E28"/>
    <mergeCell ref="E45:E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17D7-05BC-47DC-AD92-2309DDCC2DC5}">
  <sheetPr>
    <tabColor rgb="FF86B4C0"/>
  </sheetPr>
  <dimension ref="B1:I75"/>
  <sheetViews>
    <sheetView topLeftCell="A70" zoomScaleNormal="100" workbookViewId="0">
      <selection activeCell="A70" sqref="A1:XFD1048576"/>
    </sheetView>
  </sheetViews>
  <sheetFormatPr defaultColWidth="8.7265625" defaultRowHeight="14" x14ac:dyDescent="0.3"/>
  <cols>
    <col min="1" max="1" width="2.54296875" style="1" customWidth="1"/>
    <col min="2" max="2" width="8.7265625" style="1"/>
    <col min="3" max="3" width="46.7265625" style="1" customWidth="1"/>
    <col min="4" max="4" width="8.7265625" style="1"/>
    <col min="5" max="8" width="9.81640625" style="1" customWidth="1"/>
    <col min="9" max="9" width="64.453125" style="1" customWidth="1"/>
    <col min="10" max="16384" width="8.7265625" style="1"/>
  </cols>
  <sheetData>
    <row r="1" spans="2:9" ht="9.65" customHeight="1" x14ac:dyDescent="0.3"/>
    <row r="2" spans="2:9" ht="20" x14ac:dyDescent="0.4">
      <c r="B2" s="2" t="s">
        <v>81</v>
      </c>
      <c r="C2" s="7"/>
      <c r="D2" s="8"/>
      <c r="E2" s="8"/>
      <c r="F2" s="7"/>
      <c r="G2" s="67"/>
      <c r="H2" s="7"/>
    </row>
    <row r="3" spans="2:9" ht="12" customHeight="1" x14ac:dyDescent="0.4">
      <c r="B3" s="9"/>
      <c r="C3" s="7"/>
      <c r="D3" s="8"/>
      <c r="E3" s="8"/>
      <c r="F3" s="7"/>
      <c r="G3" s="7"/>
      <c r="H3" s="7"/>
      <c r="I3" s="7"/>
    </row>
    <row r="4" spans="2:9" x14ac:dyDescent="0.3">
      <c r="B4" s="10"/>
      <c r="C4" s="113" t="s">
        <v>46</v>
      </c>
      <c r="D4" s="11"/>
      <c r="E4" s="117">
        <v>2024</v>
      </c>
      <c r="F4" s="115">
        <v>2023</v>
      </c>
      <c r="G4" s="115">
        <v>2022</v>
      </c>
      <c r="H4" s="115">
        <v>2021</v>
      </c>
      <c r="I4" s="125" t="s">
        <v>82</v>
      </c>
    </row>
    <row r="5" spans="2:9" x14ac:dyDescent="0.3">
      <c r="B5" s="12"/>
      <c r="C5" s="114"/>
      <c r="D5" s="13" t="s">
        <v>22</v>
      </c>
      <c r="E5" s="118"/>
      <c r="F5" s="116"/>
      <c r="G5" s="116"/>
      <c r="H5" s="116"/>
      <c r="I5" s="126"/>
    </row>
    <row r="6" spans="2:9" x14ac:dyDescent="0.3">
      <c r="B6" s="110" t="s">
        <v>7</v>
      </c>
      <c r="C6" s="14" t="s">
        <v>83</v>
      </c>
      <c r="D6" s="23" t="s">
        <v>26</v>
      </c>
      <c r="E6" s="54">
        <v>49250</v>
      </c>
      <c r="F6" s="55">
        <v>50493</v>
      </c>
      <c r="G6" s="55">
        <v>48059</v>
      </c>
      <c r="H6" s="55">
        <v>47413</v>
      </c>
      <c r="I6" s="18"/>
    </row>
    <row r="7" spans="2:9" x14ac:dyDescent="0.3">
      <c r="B7" s="111"/>
      <c r="C7" s="14" t="s">
        <v>84</v>
      </c>
      <c r="D7" s="23" t="s">
        <v>26</v>
      </c>
      <c r="E7" s="32">
        <v>59</v>
      </c>
      <c r="F7" s="22">
        <v>60</v>
      </c>
      <c r="G7" s="22">
        <v>60</v>
      </c>
      <c r="H7" s="22">
        <v>59</v>
      </c>
      <c r="I7" s="18"/>
    </row>
    <row r="8" spans="2:9" x14ac:dyDescent="0.3">
      <c r="B8" s="111"/>
      <c r="C8" s="19" t="s">
        <v>85</v>
      </c>
      <c r="D8" s="23" t="s">
        <v>26</v>
      </c>
      <c r="E8" s="54">
        <v>40042</v>
      </c>
      <c r="F8" s="55">
        <v>41351</v>
      </c>
      <c r="G8" s="55">
        <v>39287</v>
      </c>
      <c r="H8" s="55">
        <v>38854</v>
      </c>
      <c r="I8" s="18"/>
    </row>
    <row r="9" spans="2:9" x14ac:dyDescent="0.3">
      <c r="B9" s="111"/>
      <c r="C9" s="19" t="s">
        <v>86</v>
      </c>
      <c r="D9" s="23" t="s">
        <v>26</v>
      </c>
      <c r="E9" s="32">
        <v>91</v>
      </c>
      <c r="F9" s="33">
        <v>147</v>
      </c>
      <c r="G9" s="33">
        <v>496</v>
      </c>
      <c r="H9" s="33">
        <v>662</v>
      </c>
      <c r="I9" s="18"/>
    </row>
    <row r="10" spans="2:9" x14ac:dyDescent="0.3">
      <c r="B10" s="111"/>
      <c r="C10" s="14" t="s">
        <v>87</v>
      </c>
      <c r="D10" s="23"/>
      <c r="E10" s="32"/>
      <c r="F10" s="33"/>
      <c r="G10" s="33"/>
      <c r="H10" s="33"/>
      <c r="I10" s="18"/>
    </row>
    <row r="11" spans="2:9" x14ac:dyDescent="0.3">
      <c r="B11" s="111"/>
      <c r="C11" s="19" t="s">
        <v>88</v>
      </c>
      <c r="D11" s="15" t="s">
        <v>29</v>
      </c>
      <c r="E11" s="32">
        <v>84</v>
      </c>
      <c r="F11" s="33">
        <v>83</v>
      </c>
      <c r="G11" s="33">
        <v>80</v>
      </c>
      <c r="H11" s="33">
        <v>80</v>
      </c>
      <c r="I11" s="18"/>
    </row>
    <row r="12" spans="2:9" x14ac:dyDescent="0.3">
      <c r="B12" s="111"/>
      <c r="C12" s="19" t="s">
        <v>89</v>
      </c>
      <c r="D12" s="15" t="s">
        <v>29</v>
      </c>
      <c r="E12" s="32">
        <v>52</v>
      </c>
      <c r="F12" s="33">
        <v>51</v>
      </c>
      <c r="G12" s="33">
        <v>51</v>
      </c>
      <c r="H12" s="33">
        <v>50</v>
      </c>
      <c r="I12" s="18"/>
    </row>
    <row r="13" spans="2:9" x14ac:dyDescent="0.3">
      <c r="B13" s="111"/>
      <c r="C13" s="19" t="s">
        <v>90</v>
      </c>
      <c r="D13" s="23" t="s">
        <v>26</v>
      </c>
      <c r="E13" s="32">
        <v>16</v>
      </c>
      <c r="F13" s="33">
        <v>17</v>
      </c>
      <c r="G13" s="33">
        <v>18</v>
      </c>
      <c r="H13" s="33">
        <v>20</v>
      </c>
      <c r="I13" s="18"/>
    </row>
    <row r="14" spans="2:9" x14ac:dyDescent="0.3">
      <c r="B14" s="111"/>
      <c r="C14" s="19" t="s">
        <v>91</v>
      </c>
      <c r="D14" s="15" t="s">
        <v>29</v>
      </c>
      <c r="E14" s="66">
        <v>2.2999999999999998</v>
      </c>
      <c r="F14" s="44">
        <v>1.9</v>
      </c>
      <c r="G14" s="44">
        <v>1.9</v>
      </c>
      <c r="H14" s="44">
        <v>1.9</v>
      </c>
      <c r="I14" s="18"/>
    </row>
    <row r="15" spans="2:9" x14ac:dyDescent="0.3">
      <c r="B15" s="111"/>
      <c r="C15" s="14" t="s">
        <v>92</v>
      </c>
      <c r="D15" s="23"/>
      <c r="E15" s="32"/>
      <c r="F15" s="33"/>
      <c r="G15" s="33"/>
      <c r="H15" s="33"/>
      <c r="I15" s="18"/>
    </row>
    <row r="16" spans="2:9" x14ac:dyDescent="0.3">
      <c r="B16" s="111"/>
      <c r="C16" s="19" t="s">
        <v>88</v>
      </c>
      <c r="D16" s="15" t="s">
        <v>29</v>
      </c>
      <c r="E16" s="32">
        <v>50</v>
      </c>
      <c r="F16" s="24">
        <v>45</v>
      </c>
      <c r="G16" s="24">
        <v>50</v>
      </c>
      <c r="H16" s="24">
        <v>42</v>
      </c>
      <c r="I16" s="18"/>
    </row>
    <row r="17" spans="2:9" x14ac:dyDescent="0.3">
      <c r="B17" s="111"/>
      <c r="C17" s="19" t="s">
        <v>89</v>
      </c>
      <c r="D17" s="23" t="s">
        <v>26</v>
      </c>
      <c r="E17" s="32">
        <v>17</v>
      </c>
      <c r="F17" s="24">
        <v>18</v>
      </c>
      <c r="G17" s="24">
        <v>25</v>
      </c>
      <c r="H17" s="24">
        <v>25</v>
      </c>
      <c r="I17" s="18"/>
    </row>
    <row r="18" spans="2:9" x14ac:dyDescent="0.3">
      <c r="B18" s="111"/>
      <c r="C18" s="19" t="s">
        <v>90</v>
      </c>
      <c r="D18" s="23" t="s">
        <v>26</v>
      </c>
      <c r="E18" s="32">
        <v>50</v>
      </c>
      <c r="F18" s="24">
        <v>55</v>
      </c>
      <c r="G18" s="24">
        <v>50</v>
      </c>
      <c r="H18" s="24">
        <v>58</v>
      </c>
      <c r="I18" s="18"/>
    </row>
    <row r="19" spans="2:9" x14ac:dyDescent="0.3">
      <c r="B19" s="111"/>
      <c r="C19" s="14" t="s">
        <v>93</v>
      </c>
      <c r="D19" s="15"/>
      <c r="E19" s="32"/>
      <c r="F19" s="24"/>
      <c r="G19" s="24"/>
      <c r="H19" s="24"/>
      <c r="I19" s="18"/>
    </row>
    <row r="20" spans="2:9" x14ac:dyDescent="0.3">
      <c r="B20" s="111"/>
      <c r="C20" s="19" t="s">
        <v>88</v>
      </c>
      <c r="D20" s="23" t="s">
        <v>80</v>
      </c>
      <c r="E20" s="32">
        <v>50</v>
      </c>
      <c r="F20" s="24">
        <v>50</v>
      </c>
      <c r="G20" s="24">
        <v>48</v>
      </c>
      <c r="H20" s="24">
        <v>44</v>
      </c>
      <c r="I20" s="18"/>
    </row>
    <row r="21" spans="2:9" x14ac:dyDescent="0.3">
      <c r="B21" s="111"/>
      <c r="C21" s="19" t="s">
        <v>89</v>
      </c>
      <c r="D21" s="23" t="s">
        <v>80</v>
      </c>
      <c r="E21" s="32">
        <v>23</v>
      </c>
      <c r="F21" s="24">
        <v>23</v>
      </c>
      <c r="G21" s="24">
        <v>21</v>
      </c>
      <c r="H21" s="24">
        <v>18</v>
      </c>
      <c r="I21" s="18"/>
    </row>
    <row r="22" spans="2:9" x14ac:dyDescent="0.3">
      <c r="B22" s="111"/>
      <c r="C22" s="19" t="s">
        <v>90</v>
      </c>
      <c r="D22" s="23" t="s">
        <v>80</v>
      </c>
      <c r="E22" s="32">
        <v>50</v>
      </c>
      <c r="F22" s="24">
        <v>50</v>
      </c>
      <c r="G22" s="24">
        <v>52</v>
      </c>
      <c r="H22" s="24">
        <v>56</v>
      </c>
      <c r="I22" s="18"/>
    </row>
    <row r="23" spans="2:9" x14ac:dyDescent="0.3">
      <c r="B23" s="111"/>
      <c r="C23" s="14" t="s">
        <v>94</v>
      </c>
      <c r="D23" s="23"/>
      <c r="E23" s="32"/>
      <c r="F23" s="24"/>
      <c r="G23" s="24"/>
      <c r="H23" s="24"/>
      <c r="I23" s="18"/>
    </row>
    <row r="24" spans="2:9" x14ac:dyDescent="0.3">
      <c r="B24" s="111"/>
      <c r="C24" s="19" t="s">
        <v>88</v>
      </c>
      <c r="D24" s="15" t="s">
        <v>29</v>
      </c>
      <c r="E24" s="32">
        <v>83</v>
      </c>
      <c r="F24" s="24">
        <v>82</v>
      </c>
      <c r="G24" s="24">
        <v>80</v>
      </c>
      <c r="H24" s="24">
        <v>78</v>
      </c>
      <c r="I24" s="18"/>
    </row>
    <row r="25" spans="2:9" x14ac:dyDescent="0.3">
      <c r="B25" s="111"/>
      <c r="C25" s="19" t="s">
        <v>89</v>
      </c>
      <c r="D25" s="23" t="s">
        <v>80</v>
      </c>
      <c r="E25" s="32">
        <v>50</v>
      </c>
      <c r="F25" s="24">
        <v>50</v>
      </c>
      <c r="G25" s="24">
        <v>48</v>
      </c>
      <c r="H25" s="24">
        <v>47</v>
      </c>
      <c r="I25" s="18"/>
    </row>
    <row r="26" spans="2:9" x14ac:dyDescent="0.3">
      <c r="B26" s="111"/>
      <c r="C26" s="19" t="s">
        <v>90</v>
      </c>
      <c r="D26" s="23" t="s">
        <v>26</v>
      </c>
      <c r="E26" s="32">
        <v>17</v>
      </c>
      <c r="F26" s="24">
        <v>18</v>
      </c>
      <c r="G26" s="24">
        <v>20</v>
      </c>
      <c r="H26" s="24">
        <v>22</v>
      </c>
      <c r="I26" s="18"/>
    </row>
    <row r="27" spans="2:9" x14ac:dyDescent="0.3">
      <c r="B27" s="111"/>
      <c r="C27" s="14" t="s">
        <v>95</v>
      </c>
      <c r="D27" s="23" t="s">
        <v>80</v>
      </c>
      <c r="E27" s="32">
        <v>58</v>
      </c>
      <c r="F27" s="24">
        <v>58</v>
      </c>
      <c r="G27" s="24">
        <v>58</v>
      </c>
      <c r="H27" s="24">
        <v>57</v>
      </c>
      <c r="I27" s="18"/>
    </row>
    <row r="28" spans="2:9" x14ac:dyDescent="0.3">
      <c r="B28" s="112"/>
      <c r="C28" s="14" t="s">
        <v>96</v>
      </c>
      <c r="D28" s="15" t="s">
        <v>29</v>
      </c>
      <c r="E28" s="32">
        <v>80</v>
      </c>
      <c r="F28" s="24">
        <v>79</v>
      </c>
      <c r="G28" s="24">
        <v>77</v>
      </c>
      <c r="H28" s="24">
        <v>75</v>
      </c>
      <c r="I28" s="18"/>
    </row>
    <row r="29" spans="2:9" x14ac:dyDescent="0.3">
      <c r="B29" s="34"/>
    </row>
    <row r="30" spans="2:9" x14ac:dyDescent="0.3">
      <c r="B30" s="35"/>
      <c r="C30" s="113" t="s">
        <v>46</v>
      </c>
      <c r="D30" s="11"/>
      <c r="E30" s="117">
        <v>2024</v>
      </c>
      <c r="F30" s="115">
        <v>2023</v>
      </c>
      <c r="G30" s="115">
        <v>2022</v>
      </c>
      <c r="H30" s="115">
        <v>2021</v>
      </c>
      <c r="I30" s="125" t="s">
        <v>82</v>
      </c>
    </row>
    <row r="31" spans="2:9" x14ac:dyDescent="0.3">
      <c r="B31" s="36"/>
      <c r="C31" s="114"/>
      <c r="D31" s="13" t="s">
        <v>22</v>
      </c>
      <c r="E31" s="118"/>
      <c r="F31" s="116"/>
      <c r="G31" s="116"/>
      <c r="H31" s="116"/>
      <c r="I31" s="126"/>
    </row>
    <row r="32" spans="2:9" ht="23.5" customHeight="1" x14ac:dyDescent="0.3">
      <c r="B32" s="110" t="s">
        <v>97</v>
      </c>
      <c r="C32" s="14" t="s">
        <v>98</v>
      </c>
      <c r="D32" s="15" t="s">
        <v>29</v>
      </c>
      <c r="E32" s="54">
        <v>1223.3</v>
      </c>
      <c r="F32" s="29">
        <v>857.2</v>
      </c>
      <c r="G32" s="29">
        <v>786.43030199999998</v>
      </c>
      <c r="H32" s="29">
        <v>864.16112399999997</v>
      </c>
      <c r="I32" s="18"/>
    </row>
    <row r="33" spans="2:9" ht="23.5" customHeight="1" x14ac:dyDescent="0.3">
      <c r="B33" s="111"/>
      <c r="C33" s="19" t="s">
        <v>99</v>
      </c>
      <c r="D33" s="15" t="s">
        <v>29</v>
      </c>
      <c r="E33" s="54">
        <v>1060</v>
      </c>
      <c r="F33" s="29">
        <v>746.947</v>
      </c>
      <c r="G33" s="29">
        <v>687.51119800000004</v>
      </c>
      <c r="H33" s="29">
        <v>728.98699999999997</v>
      </c>
      <c r="I33" s="18"/>
    </row>
    <row r="34" spans="2:9" ht="23.5" customHeight="1" x14ac:dyDescent="0.3">
      <c r="B34" s="111"/>
      <c r="C34" s="37" t="s">
        <v>100</v>
      </c>
      <c r="D34" s="23" t="s">
        <v>80</v>
      </c>
      <c r="E34" s="20">
        <v>96</v>
      </c>
      <c r="F34" s="22">
        <v>96</v>
      </c>
      <c r="G34" s="22">
        <v>94</v>
      </c>
      <c r="H34" s="22">
        <v>96</v>
      </c>
      <c r="I34" s="18"/>
    </row>
    <row r="35" spans="2:9" ht="23.5" customHeight="1" x14ac:dyDescent="0.3">
      <c r="B35" s="112"/>
      <c r="C35" s="19" t="s">
        <v>101</v>
      </c>
      <c r="D35" s="15" t="s">
        <v>29</v>
      </c>
      <c r="E35" s="54">
        <v>2777</v>
      </c>
      <c r="F35" s="56">
        <v>2203</v>
      </c>
      <c r="G35" s="56">
        <v>2129</v>
      </c>
      <c r="H35" s="56">
        <v>2749</v>
      </c>
      <c r="I35" s="18"/>
    </row>
    <row r="36" spans="2:9" x14ac:dyDescent="0.3">
      <c r="B36" s="34"/>
    </row>
    <row r="37" spans="2:9" x14ac:dyDescent="0.3">
      <c r="B37" s="35"/>
      <c r="C37" s="113" t="s">
        <v>46</v>
      </c>
      <c r="D37" s="11"/>
      <c r="E37" s="117">
        <v>2024</v>
      </c>
      <c r="F37" s="115">
        <v>2023</v>
      </c>
      <c r="G37" s="115">
        <v>2022</v>
      </c>
      <c r="H37" s="115">
        <v>2021</v>
      </c>
      <c r="I37" s="125" t="s">
        <v>82</v>
      </c>
    </row>
    <row r="38" spans="2:9" x14ac:dyDescent="0.3">
      <c r="B38" s="36"/>
      <c r="C38" s="114"/>
      <c r="D38" s="13" t="s">
        <v>22</v>
      </c>
      <c r="E38" s="118"/>
      <c r="F38" s="116"/>
      <c r="G38" s="116"/>
      <c r="H38" s="116"/>
      <c r="I38" s="126"/>
    </row>
    <row r="39" spans="2:9" ht="15.75" customHeight="1" x14ac:dyDescent="0.3">
      <c r="B39" s="127" t="s">
        <v>9</v>
      </c>
      <c r="C39" s="14" t="s">
        <v>102</v>
      </c>
      <c r="D39" s="15"/>
      <c r="E39" s="38"/>
      <c r="F39" s="39"/>
      <c r="G39" s="39"/>
      <c r="H39" s="39"/>
      <c r="I39" s="18" t="s">
        <v>103</v>
      </c>
    </row>
    <row r="40" spans="2:9" ht="15.75" customHeight="1" x14ac:dyDescent="0.3">
      <c r="B40" s="127"/>
      <c r="C40" s="19" t="s">
        <v>104</v>
      </c>
      <c r="D40" s="23" t="s">
        <v>26</v>
      </c>
      <c r="E40" s="38">
        <v>7.57</v>
      </c>
      <c r="F40" s="39">
        <v>8.5</v>
      </c>
      <c r="G40" s="39">
        <v>9.1999999999999993</v>
      </c>
      <c r="H40" s="39">
        <v>7.2</v>
      </c>
      <c r="I40" s="18"/>
    </row>
    <row r="41" spans="2:9" x14ac:dyDescent="0.3">
      <c r="B41" s="127"/>
      <c r="C41" s="19" t="s">
        <v>105</v>
      </c>
      <c r="D41" s="23" t="s">
        <v>26</v>
      </c>
      <c r="E41" s="38">
        <v>5.8</v>
      </c>
      <c r="F41" s="39">
        <v>6.3</v>
      </c>
      <c r="G41" s="39">
        <v>6.27</v>
      </c>
      <c r="H41" s="39">
        <v>4.7</v>
      </c>
      <c r="I41" s="18"/>
    </row>
    <row r="42" spans="2:9" x14ac:dyDescent="0.3">
      <c r="B42" s="127"/>
      <c r="C42" s="14" t="s">
        <v>106</v>
      </c>
      <c r="D42" s="15"/>
      <c r="E42" s="38"/>
      <c r="F42" s="39"/>
      <c r="G42" s="39"/>
      <c r="H42" s="39"/>
      <c r="I42" s="18"/>
    </row>
    <row r="43" spans="2:9" x14ac:dyDescent="0.3">
      <c r="B43" s="127"/>
      <c r="C43" s="19" t="s">
        <v>107</v>
      </c>
      <c r="D43" s="15" t="s">
        <v>29</v>
      </c>
      <c r="E43" s="38">
        <v>8.8583428699999995</v>
      </c>
      <c r="F43" s="39">
        <v>6.85</v>
      </c>
      <c r="G43" s="39">
        <v>7.3800000000000008</v>
      </c>
      <c r="H43" s="39">
        <v>5.53</v>
      </c>
      <c r="I43" s="18"/>
    </row>
    <row r="44" spans="2:9" x14ac:dyDescent="0.3">
      <c r="B44" s="127"/>
      <c r="C44" s="19" t="s">
        <v>108</v>
      </c>
      <c r="D44" s="15" t="s">
        <v>29</v>
      </c>
      <c r="E44" s="38">
        <v>9.3413173599999997</v>
      </c>
      <c r="F44" s="39">
        <v>8.83</v>
      </c>
      <c r="G44" s="39">
        <v>9.15</v>
      </c>
      <c r="H44" s="39">
        <v>7.06</v>
      </c>
      <c r="I44" s="18"/>
    </row>
    <row r="45" spans="2:9" x14ac:dyDescent="0.3">
      <c r="B45" s="127"/>
      <c r="C45" s="19" t="s">
        <v>109</v>
      </c>
      <c r="D45" s="15" t="s">
        <v>29</v>
      </c>
      <c r="E45" s="38">
        <v>7.4651608500000002</v>
      </c>
      <c r="F45" s="39">
        <v>7.23</v>
      </c>
      <c r="G45" s="39">
        <v>6.8500000000000005</v>
      </c>
      <c r="H45" s="39">
        <v>4.88</v>
      </c>
      <c r="I45" s="18"/>
    </row>
    <row r="46" spans="2:9" x14ac:dyDescent="0.3">
      <c r="B46" s="127"/>
      <c r="C46" s="19" t="s">
        <v>110</v>
      </c>
      <c r="D46" s="15" t="s">
        <v>29</v>
      </c>
      <c r="E46" s="38">
        <v>6.8288173700000003</v>
      </c>
      <c r="F46" s="39">
        <v>4.25</v>
      </c>
      <c r="G46" s="39">
        <v>4.1099999999999994</v>
      </c>
      <c r="H46" s="39">
        <v>3.09</v>
      </c>
      <c r="I46" s="18"/>
    </row>
    <row r="47" spans="2:9" x14ac:dyDescent="0.3">
      <c r="B47" s="127"/>
      <c r="C47" s="14" t="s">
        <v>111</v>
      </c>
      <c r="D47" s="15"/>
      <c r="E47" s="38"/>
      <c r="F47" s="39"/>
      <c r="G47" s="39"/>
      <c r="H47" s="39"/>
      <c r="I47" s="18"/>
    </row>
    <row r="48" spans="2:9" x14ac:dyDescent="0.3">
      <c r="B48" s="127"/>
      <c r="C48" s="19" t="s">
        <v>112</v>
      </c>
      <c r="D48" s="23" t="s">
        <v>26</v>
      </c>
      <c r="E48" s="38">
        <v>5.5</v>
      </c>
      <c r="F48" s="39">
        <v>7.86</v>
      </c>
      <c r="G48" s="39">
        <v>8.2000000000000011</v>
      </c>
      <c r="H48" s="39">
        <v>6.3</v>
      </c>
      <c r="I48" s="18"/>
    </row>
    <row r="49" spans="2:9" x14ac:dyDescent="0.3">
      <c r="B49" s="127"/>
      <c r="C49" s="19" t="s">
        <v>113</v>
      </c>
      <c r="D49" s="23" t="s">
        <v>26</v>
      </c>
      <c r="E49" s="38">
        <v>6.5</v>
      </c>
      <c r="F49" s="39">
        <v>9.9</v>
      </c>
      <c r="G49" s="39">
        <v>10.7</v>
      </c>
      <c r="H49" s="39">
        <v>8.6</v>
      </c>
      <c r="I49" s="18"/>
    </row>
    <row r="50" spans="2:9" x14ac:dyDescent="0.3">
      <c r="B50" s="127"/>
      <c r="C50" s="14" t="s">
        <v>114</v>
      </c>
      <c r="D50" s="15"/>
      <c r="E50" s="38"/>
      <c r="F50" s="39"/>
      <c r="G50" s="39"/>
      <c r="H50" s="39"/>
      <c r="I50" s="18"/>
    </row>
    <row r="51" spans="2:9" x14ac:dyDescent="0.3">
      <c r="B51" s="127"/>
      <c r="C51" s="19" t="s">
        <v>115</v>
      </c>
      <c r="D51" s="23" t="s">
        <v>80</v>
      </c>
      <c r="E51" s="38">
        <v>0</v>
      </c>
      <c r="F51" s="39">
        <v>0</v>
      </c>
      <c r="G51" s="39">
        <v>0</v>
      </c>
      <c r="H51" s="39">
        <v>0</v>
      </c>
      <c r="I51" s="18"/>
    </row>
    <row r="52" spans="2:9" x14ac:dyDescent="0.3">
      <c r="B52" s="127"/>
      <c r="C52" s="19" t="s">
        <v>116</v>
      </c>
      <c r="D52" s="23" t="s">
        <v>26</v>
      </c>
      <c r="E52" s="38">
        <v>5.3</v>
      </c>
      <c r="F52" s="39">
        <v>5.45</v>
      </c>
      <c r="G52" s="39">
        <v>5.9700000000000006</v>
      </c>
      <c r="H52" s="39">
        <v>5.47</v>
      </c>
      <c r="I52" s="18"/>
    </row>
    <row r="53" spans="2:9" x14ac:dyDescent="0.3">
      <c r="B53" s="127"/>
      <c r="C53" s="19" t="s">
        <v>117</v>
      </c>
      <c r="D53" s="23" t="s">
        <v>26</v>
      </c>
      <c r="E53" s="38">
        <v>7.1</v>
      </c>
      <c r="F53" s="39">
        <v>8.2799999999999994</v>
      </c>
      <c r="G53" s="39">
        <v>8.6999999999999993</v>
      </c>
      <c r="H53" s="39">
        <v>6.2799999999999994</v>
      </c>
      <c r="I53" s="18"/>
    </row>
    <row r="54" spans="2:9" x14ac:dyDescent="0.3">
      <c r="B54" s="127"/>
      <c r="C54" s="19" t="s">
        <v>118</v>
      </c>
      <c r="D54" s="23" t="s">
        <v>26</v>
      </c>
      <c r="E54" s="38">
        <v>4.5</v>
      </c>
      <c r="F54" s="39">
        <v>4.93</v>
      </c>
      <c r="G54" s="39">
        <v>4.71</v>
      </c>
      <c r="H54" s="39">
        <v>3.2199999999999998</v>
      </c>
      <c r="I54" s="18"/>
    </row>
    <row r="55" spans="2:9" x14ac:dyDescent="0.3">
      <c r="B55" s="127"/>
      <c r="C55" s="14" t="s">
        <v>119</v>
      </c>
      <c r="D55" s="15"/>
      <c r="E55" s="38"/>
      <c r="F55" s="39"/>
      <c r="G55" s="39"/>
      <c r="H55" s="39"/>
      <c r="I55" s="18" t="s">
        <v>120</v>
      </c>
    </row>
    <row r="56" spans="2:9" x14ac:dyDescent="0.3">
      <c r="B56" s="127"/>
      <c r="C56" s="19" t="s">
        <v>121</v>
      </c>
      <c r="D56" s="23" t="s">
        <v>26</v>
      </c>
      <c r="E56" s="38">
        <v>6.5</v>
      </c>
      <c r="F56" s="39">
        <v>8.6</v>
      </c>
      <c r="G56" s="39">
        <v>9.8000000000000007</v>
      </c>
      <c r="H56" s="39">
        <v>7.3999999999999995</v>
      </c>
      <c r="I56" s="18"/>
    </row>
    <row r="57" spans="2:9" x14ac:dyDescent="0.3">
      <c r="B57" s="127"/>
      <c r="C57" s="19" t="s">
        <v>122</v>
      </c>
      <c r="D57" s="23" t="s">
        <v>26</v>
      </c>
      <c r="E57" s="38">
        <v>5.2</v>
      </c>
      <c r="F57" s="39">
        <v>7.2</v>
      </c>
      <c r="G57" s="39">
        <v>7.3999999999999995</v>
      </c>
      <c r="H57" s="39">
        <v>6.4</v>
      </c>
      <c r="I57" s="18"/>
    </row>
    <row r="58" spans="2:9" x14ac:dyDescent="0.3">
      <c r="B58" s="127"/>
      <c r="C58" s="19" t="s">
        <v>123</v>
      </c>
      <c r="D58" s="23" t="s">
        <v>26</v>
      </c>
      <c r="E58" s="38">
        <v>5</v>
      </c>
      <c r="F58" s="39">
        <v>7.5</v>
      </c>
      <c r="G58" s="39">
        <v>8</v>
      </c>
      <c r="H58" s="39">
        <v>5.7</v>
      </c>
      <c r="I58" s="18"/>
    </row>
    <row r="59" spans="2:9" x14ac:dyDescent="0.3">
      <c r="B59" s="127"/>
      <c r="C59" s="19" t="s">
        <v>124</v>
      </c>
      <c r="D59" s="23" t="s">
        <v>26</v>
      </c>
      <c r="E59" s="38">
        <v>5.0999999999999996</v>
      </c>
      <c r="F59" s="39">
        <v>8.9</v>
      </c>
      <c r="G59" s="39">
        <v>9.1999999999999993</v>
      </c>
      <c r="H59" s="39">
        <v>8.1</v>
      </c>
      <c r="I59" s="18"/>
    </row>
    <row r="60" spans="2:9" x14ac:dyDescent="0.3">
      <c r="B60" s="127"/>
      <c r="C60" s="14" t="s">
        <v>125</v>
      </c>
      <c r="D60" s="23"/>
      <c r="E60" s="38"/>
      <c r="F60" s="40"/>
      <c r="G60" s="40"/>
      <c r="H60" s="40"/>
      <c r="I60" s="18"/>
    </row>
    <row r="61" spans="2:9" x14ac:dyDescent="0.3">
      <c r="B61" s="127"/>
      <c r="C61" s="19" t="s">
        <v>126</v>
      </c>
      <c r="D61" s="23" t="s">
        <v>80</v>
      </c>
      <c r="E61" s="27">
        <v>0</v>
      </c>
      <c r="F61" s="29">
        <v>0</v>
      </c>
      <c r="G61" s="29">
        <v>1</v>
      </c>
      <c r="H61" s="29">
        <v>26</v>
      </c>
      <c r="I61" s="18"/>
    </row>
    <row r="62" spans="2:9" x14ac:dyDescent="0.3">
      <c r="B62" s="127"/>
      <c r="C62" s="19" t="s">
        <v>127</v>
      </c>
      <c r="D62" s="15" t="s">
        <v>29</v>
      </c>
      <c r="E62" s="27">
        <v>76</v>
      </c>
      <c r="F62" s="29">
        <v>68</v>
      </c>
      <c r="G62" s="29">
        <v>62</v>
      </c>
      <c r="H62" s="29">
        <v>63</v>
      </c>
      <c r="I62" s="18"/>
    </row>
    <row r="63" spans="2:9" x14ac:dyDescent="0.3">
      <c r="B63" s="128"/>
      <c r="C63" s="19" t="s">
        <v>128</v>
      </c>
      <c r="D63" s="23" t="s">
        <v>80</v>
      </c>
      <c r="E63" s="31">
        <v>0</v>
      </c>
      <c r="F63" s="29">
        <v>0</v>
      </c>
      <c r="G63" s="29">
        <v>0</v>
      </c>
      <c r="H63" s="29">
        <v>0</v>
      </c>
      <c r="I63" s="18"/>
    </row>
    <row r="64" spans="2:9" x14ac:dyDescent="0.3">
      <c r="B64" s="34"/>
    </row>
    <row r="65" spans="2:9" x14ac:dyDescent="0.3">
      <c r="B65" s="35"/>
      <c r="C65" s="113" t="s">
        <v>46</v>
      </c>
      <c r="D65" s="11"/>
      <c r="E65" s="117">
        <v>2024</v>
      </c>
      <c r="F65" s="115">
        <v>2023</v>
      </c>
      <c r="G65" s="115">
        <v>2022</v>
      </c>
      <c r="H65" s="115">
        <v>2021</v>
      </c>
      <c r="I65" s="125" t="s">
        <v>82</v>
      </c>
    </row>
    <row r="66" spans="2:9" x14ac:dyDescent="0.3">
      <c r="B66" s="36"/>
      <c r="C66" s="114"/>
      <c r="D66" s="13" t="s">
        <v>22</v>
      </c>
      <c r="E66" s="118"/>
      <c r="F66" s="116"/>
      <c r="G66" s="116"/>
      <c r="H66" s="116"/>
      <c r="I66" s="126"/>
    </row>
    <row r="67" spans="2:9" x14ac:dyDescent="0.3">
      <c r="B67" s="110" t="s">
        <v>10</v>
      </c>
      <c r="C67" s="14" t="s">
        <v>129</v>
      </c>
      <c r="D67" s="15"/>
      <c r="E67" s="31">
        <v>537.70000000000005</v>
      </c>
      <c r="F67" s="17" t="s">
        <v>69</v>
      </c>
      <c r="G67" s="17" t="s">
        <v>69</v>
      </c>
      <c r="H67" s="17" t="s">
        <v>69</v>
      </c>
      <c r="I67" s="18" t="s">
        <v>130</v>
      </c>
    </row>
    <row r="68" spans="2:9" x14ac:dyDescent="0.3">
      <c r="B68" s="111"/>
      <c r="C68" s="19" t="s">
        <v>131</v>
      </c>
      <c r="D68" s="15" t="s">
        <v>29</v>
      </c>
      <c r="E68" s="31">
        <v>291</v>
      </c>
      <c r="F68" s="17">
        <v>268</v>
      </c>
      <c r="G68" s="17">
        <v>221</v>
      </c>
      <c r="H68" s="17">
        <v>152</v>
      </c>
      <c r="I68" s="18"/>
    </row>
    <row r="69" spans="2:9" x14ac:dyDescent="0.3">
      <c r="B69" s="111"/>
      <c r="C69" s="19" t="s">
        <v>132</v>
      </c>
      <c r="D69" s="15" t="s">
        <v>29</v>
      </c>
      <c r="E69" s="31">
        <v>814</v>
      </c>
      <c r="F69" s="17">
        <v>174</v>
      </c>
      <c r="G69" s="17">
        <v>177</v>
      </c>
      <c r="H69" s="17">
        <v>129</v>
      </c>
      <c r="I69" s="18"/>
    </row>
    <row r="70" spans="2:9" x14ac:dyDescent="0.3">
      <c r="B70" s="111"/>
      <c r="C70" s="19" t="s">
        <v>133</v>
      </c>
      <c r="D70" s="15" t="s">
        <v>29</v>
      </c>
      <c r="E70" s="31">
        <v>33.9</v>
      </c>
      <c r="F70" s="17">
        <v>32.4</v>
      </c>
      <c r="G70" s="17">
        <v>50.8</v>
      </c>
      <c r="H70" s="17">
        <v>47</v>
      </c>
      <c r="I70" s="18"/>
    </row>
    <row r="71" spans="2:9" x14ac:dyDescent="0.3">
      <c r="B71" s="111"/>
      <c r="C71" s="14" t="s">
        <v>134</v>
      </c>
      <c r="D71" s="15"/>
      <c r="E71" s="41"/>
      <c r="F71" s="42"/>
      <c r="G71" s="42"/>
      <c r="H71" s="42"/>
      <c r="I71" s="18"/>
    </row>
    <row r="72" spans="2:9" x14ac:dyDescent="0.3">
      <c r="B72" s="111"/>
      <c r="C72" s="19" t="s">
        <v>135</v>
      </c>
      <c r="D72" s="15" t="s">
        <v>29</v>
      </c>
      <c r="E72" s="41">
        <v>14.6</v>
      </c>
      <c r="F72" s="42">
        <v>12.6</v>
      </c>
      <c r="G72" s="42">
        <v>5.0999999999999996</v>
      </c>
      <c r="H72" s="42">
        <v>2.2999999999999998</v>
      </c>
      <c r="I72" s="18"/>
    </row>
    <row r="73" spans="2:9" ht="16.5" customHeight="1" x14ac:dyDescent="0.3">
      <c r="B73" s="111"/>
      <c r="C73" s="19" t="s">
        <v>136</v>
      </c>
      <c r="D73" s="15" t="s">
        <v>29</v>
      </c>
      <c r="E73" s="54">
        <v>5433</v>
      </c>
      <c r="F73" s="55">
        <v>1258</v>
      </c>
      <c r="G73" s="17">
        <v>899</v>
      </c>
      <c r="H73" s="17">
        <v>222</v>
      </c>
      <c r="I73" s="18" t="s">
        <v>137</v>
      </c>
    </row>
    <row r="74" spans="2:9" x14ac:dyDescent="0.3">
      <c r="B74" s="111"/>
      <c r="C74" s="19" t="s">
        <v>138</v>
      </c>
      <c r="D74" s="15" t="s">
        <v>29</v>
      </c>
      <c r="E74" s="54">
        <v>24220</v>
      </c>
      <c r="F74" s="55">
        <v>7669</v>
      </c>
      <c r="G74" s="55">
        <v>2931</v>
      </c>
      <c r="H74" s="55">
        <v>1210</v>
      </c>
      <c r="I74" s="18"/>
    </row>
    <row r="75" spans="2:9" x14ac:dyDescent="0.3">
      <c r="B75" s="112"/>
      <c r="C75" s="19" t="s">
        <v>139</v>
      </c>
      <c r="D75" s="15" t="s">
        <v>29</v>
      </c>
      <c r="E75" s="31">
        <v>623</v>
      </c>
      <c r="F75" s="17">
        <v>547</v>
      </c>
      <c r="G75" s="17">
        <v>203</v>
      </c>
      <c r="H75" s="17">
        <v>113</v>
      </c>
      <c r="I75" s="18"/>
    </row>
  </sheetData>
  <sheetProtection algorithmName="SHA-512" hashValue="y1hKyfMofA34Kg3FHWh0+1EbDdRRej6HMiByqDrhlfKVpWi74AtuSEojPEVcCuHhPkfsimnZe2Cc/qHMY6bISw==" saltValue="z2KSEYbnxCmAT2tGAC7+lw==" spinCount="100000" sheet="1" objects="1" scenarios="1"/>
  <mergeCells count="28">
    <mergeCell ref="B67:B75"/>
    <mergeCell ref="C65:C66"/>
    <mergeCell ref="F65:F66"/>
    <mergeCell ref="H65:H66"/>
    <mergeCell ref="I65:I66"/>
    <mergeCell ref="G65:G66"/>
    <mergeCell ref="E65:E66"/>
    <mergeCell ref="C37:C38"/>
    <mergeCell ref="F37:F38"/>
    <mergeCell ref="H37:H38"/>
    <mergeCell ref="I37:I38"/>
    <mergeCell ref="B39:B63"/>
    <mergeCell ref="G37:G38"/>
    <mergeCell ref="E37:E38"/>
    <mergeCell ref="C30:C31"/>
    <mergeCell ref="F30:F31"/>
    <mergeCell ref="H30:H31"/>
    <mergeCell ref="I30:I31"/>
    <mergeCell ref="B32:B35"/>
    <mergeCell ref="G30:G31"/>
    <mergeCell ref="E30:E31"/>
    <mergeCell ref="C4:C5"/>
    <mergeCell ref="F4:F5"/>
    <mergeCell ref="H4:H5"/>
    <mergeCell ref="I4:I5"/>
    <mergeCell ref="B6:B28"/>
    <mergeCell ref="G4:G5"/>
    <mergeCell ref="E4:E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1122-DC3D-4B3E-8267-8712F5572F6E}">
  <sheetPr>
    <tabColor rgb="FF8F9696"/>
  </sheetPr>
  <dimension ref="B1:I123"/>
  <sheetViews>
    <sheetView topLeftCell="B101" zoomScaleNormal="100" workbookViewId="0">
      <selection activeCell="B82" sqref="A1:XFD1048576"/>
    </sheetView>
  </sheetViews>
  <sheetFormatPr defaultColWidth="8.7265625" defaultRowHeight="14" x14ac:dyDescent="0.3"/>
  <cols>
    <col min="1" max="1" width="2.54296875" style="1" customWidth="1"/>
    <col min="2" max="2" width="10" style="1" customWidth="1"/>
    <col min="3" max="3" width="59.54296875" style="1" customWidth="1"/>
    <col min="4" max="4" width="8.7265625" style="1"/>
    <col min="5" max="8" width="9.26953125" style="1" customWidth="1"/>
    <col min="9" max="9" width="62.54296875" style="51" customWidth="1"/>
    <col min="10" max="16384" width="8.7265625" style="1"/>
  </cols>
  <sheetData>
    <row r="1" spans="2:9" ht="9.65" customHeight="1" x14ac:dyDescent="0.3"/>
    <row r="2" spans="2:9" ht="20" x14ac:dyDescent="0.4">
      <c r="B2" s="2" t="s">
        <v>140</v>
      </c>
      <c r="C2" s="7"/>
      <c r="D2" s="8"/>
      <c r="E2" s="8"/>
      <c r="F2" s="7"/>
      <c r="G2" s="7"/>
      <c r="H2" s="7"/>
    </row>
    <row r="3" spans="2:9" ht="12" customHeight="1" x14ac:dyDescent="0.4">
      <c r="B3" s="9"/>
      <c r="C3" s="7"/>
      <c r="D3" s="8"/>
      <c r="E3" s="8"/>
      <c r="F3" s="7"/>
      <c r="G3" s="7"/>
      <c r="H3" s="7"/>
      <c r="I3" s="52"/>
    </row>
    <row r="4" spans="2:9" x14ac:dyDescent="0.3">
      <c r="B4" s="43"/>
    </row>
    <row r="5" spans="2:9" hidden="1" x14ac:dyDescent="0.3">
      <c r="B5" s="35"/>
      <c r="C5" s="113" t="s">
        <v>46</v>
      </c>
      <c r="D5" s="11"/>
      <c r="E5" s="61"/>
      <c r="F5" s="115">
        <v>2023</v>
      </c>
      <c r="G5" s="115">
        <v>2022</v>
      </c>
      <c r="H5" s="115">
        <v>2021</v>
      </c>
      <c r="I5" s="120" t="s">
        <v>21</v>
      </c>
    </row>
    <row r="6" spans="2:9" hidden="1" x14ac:dyDescent="0.3">
      <c r="B6" s="36"/>
      <c r="C6" s="114"/>
      <c r="D6" s="13" t="s">
        <v>22</v>
      </c>
      <c r="E6" s="62">
        <v>2024</v>
      </c>
      <c r="F6" s="116"/>
      <c r="G6" s="116"/>
      <c r="H6" s="116"/>
      <c r="I6" s="121"/>
    </row>
    <row r="7" spans="2:9" ht="48.65" hidden="1" customHeight="1" x14ac:dyDescent="0.3">
      <c r="B7" s="50" t="s">
        <v>141</v>
      </c>
      <c r="C7" s="68" t="s">
        <v>142</v>
      </c>
      <c r="D7" s="15" t="s">
        <v>29</v>
      </c>
      <c r="E7" s="27"/>
      <c r="F7" s="22">
        <v>55</v>
      </c>
      <c r="G7" s="22">
        <v>50</v>
      </c>
      <c r="H7" s="22">
        <v>47</v>
      </c>
      <c r="I7" s="18"/>
    </row>
    <row r="8" spans="2:9" x14ac:dyDescent="0.3">
      <c r="B8" s="43"/>
    </row>
    <row r="9" spans="2:9" x14ac:dyDescent="0.3">
      <c r="B9" s="35"/>
      <c r="C9" s="113" t="s">
        <v>46</v>
      </c>
      <c r="D9" s="11"/>
      <c r="E9" s="61"/>
      <c r="F9" s="115">
        <v>2023</v>
      </c>
      <c r="G9" s="115">
        <v>2022</v>
      </c>
      <c r="H9" s="115">
        <v>2021</v>
      </c>
      <c r="I9" s="120" t="s">
        <v>21</v>
      </c>
    </row>
    <row r="10" spans="2:9" x14ac:dyDescent="0.3">
      <c r="B10" s="36"/>
      <c r="C10" s="114"/>
      <c r="D10" s="13" t="s">
        <v>22</v>
      </c>
      <c r="E10" s="62">
        <v>2024</v>
      </c>
      <c r="F10" s="116"/>
      <c r="G10" s="116"/>
      <c r="H10" s="116"/>
      <c r="I10" s="121"/>
    </row>
    <row r="11" spans="2:9" x14ac:dyDescent="0.3">
      <c r="B11" s="110" t="s">
        <v>13</v>
      </c>
      <c r="C11" s="30" t="s">
        <v>143</v>
      </c>
      <c r="D11" s="15"/>
      <c r="E11" s="27"/>
      <c r="F11" s="17"/>
      <c r="G11" s="17"/>
      <c r="H11" s="17"/>
      <c r="I11" s="18"/>
    </row>
    <row r="12" spans="2:9" x14ac:dyDescent="0.3">
      <c r="B12" s="111"/>
      <c r="C12" s="19" t="s">
        <v>144</v>
      </c>
      <c r="D12" s="23" t="s">
        <v>80</v>
      </c>
      <c r="E12" s="27">
        <v>100</v>
      </c>
      <c r="F12" s="21">
        <v>100</v>
      </c>
      <c r="G12" s="21">
        <v>100</v>
      </c>
      <c r="H12" s="21">
        <v>100</v>
      </c>
      <c r="I12" s="18"/>
    </row>
    <row r="13" spans="2:9" x14ac:dyDescent="0.3">
      <c r="B13" s="111"/>
      <c r="C13" s="19" t="s">
        <v>145</v>
      </c>
      <c r="D13" s="23" t="s">
        <v>80</v>
      </c>
      <c r="E13" s="31">
        <v>100</v>
      </c>
      <c r="F13" s="17">
        <v>100</v>
      </c>
      <c r="G13" s="17">
        <v>100</v>
      </c>
      <c r="H13" s="17">
        <v>100</v>
      </c>
      <c r="I13" s="18"/>
    </row>
    <row r="14" spans="2:9" x14ac:dyDescent="0.3">
      <c r="B14" s="112"/>
      <c r="C14" s="19" t="s">
        <v>146</v>
      </c>
      <c r="D14" s="23" t="s">
        <v>80</v>
      </c>
      <c r="E14" s="31">
        <v>100</v>
      </c>
      <c r="F14" s="17">
        <v>100</v>
      </c>
      <c r="G14" s="17">
        <v>100</v>
      </c>
      <c r="H14" s="17">
        <v>100</v>
      </c>
      <c r="I14" s="18"/>
    </row>
    <row r="15" spans="2:9" x14ac:dyDescent="0.3">
      <c r="B15" s="43"/>
    </row>
    <row r="16" spans="2:9" x14ac:dyDescent="0.3">
      <c r="B16" s="35"/>
      <c r="C16" s="113" t="s">
        <v>46</v>
      </c>
      <c r="D16" s="11"/>
      <c r="E16" s="61"/>
      <c r="F16" s="115">
        <v>2023</v>
      </c>
      <c r="G16" s="115">
        <v>2022</v>
      </c>
      <c r="H16" s="115">
        <v>2021</v>
      </c>
      <c r="I16" s="120" t="s">
        <v>21</v>
      </c>
    </row>
    <row r="17" spans="2:9" x14ac:dyDescent="0.3">
      <c r="B17" s="36"/>
      <c r="C17" s="114"/>
      <c r="D17" s="13" t="s">
        <v>22</v>
      </c>
      <c r="E17" s="62">
        <v>2024</v>
      </c>
      <c r="F17" s="116"/>
      <c r="G17" s="116"/>
      <c r="H17" s="116"/>
      <c r="I17" s="121"/>
    </row>
    <row r="18" spans="2:9" x14ac:dyDescent="0.3">
      <c r="B18" s="110" t="s">
        <v>14</v>
      </c>
      <c r="C18" s="30" t="s">
        <v>147</v>
      </c>
      <c r="D18" s="15"/>
      <c r="E18" s="27"/>
      <c r="F18" s="17"/>
      <c r="G18" s="17"/>
      <c r="H18" s="17"/>
      <c r="I18" s="18"/>
    </row>
    <row r="19" spans="2:9" x14ac:dyDescent="0.3">
      <c r="B19" s="111"/>
      <c r="C19" s="19" t="s">
        <v>148</v>
      </c>
      <c r="D19" s="23" t="s">
        <v>26</v>
      </c>
      <c r="E19" s="54">
        <v>5648</v>
      </c>
      <c r="F19" s="55">
        <v>5857</v>
      </c>
      <c r="G19" s="55">
        <v>4772</v>
      </c>
      <c r="H19" s="55">
        <v>4225</v>
      </c>
      <c r="I19" s="18"/>
    </row>
    <row r="20" spans="2:9" x14ac:dyDescent="0.3">
      <c r="B20" s="111"/>
      <c r="C20" s="19" t="s">
        <v>149</v>
      </c>
      <c r="D20" s="23" t="s">
        <v>26</v>
      </c>
      <c r="E20" s="54">
        <v>38.799999999999997</v>
      </c>
      <c r="F20" s="55">
        <v>44</v>
      </c>
      <c r="G20" s="55">
        <v>36.299999999999997</v>
      </c>
      <c r="H20" s="55">
        <v>31.2</v>
      </c>
      <c r="I20" s="18"/>
    </row>
    <row r="21" spans="2:9" x14ac:dyDescent="0.3">
      <c r="B21" s="111"/>
      <c r="C21" s="19" t="s">
        <v>150</v>
      </c>
      <c r="D21" s="15" t="s">
        <v>29</v>
      </c>
      <c r="E21" s="54">
        <v>9014</v>
      </c>
      <c r="F21" s="55">
        <v>7787</v>
      </c>
      <c r="G21" s="55">
        <v>6893</v>
      </c>
      <c r="H21" s="55">
        <v>5452</v>
      </c>
      <c r="I21" s="18"/>
    </row>
    <row r="22" spans="2:9" x14ac:dyDescent="0.3">
      <c r="B22" s="111"/>
      <c r="C22" s="19" t="s">
        <v>151</v>
      </c>
      <c r="D22" s="23" t="s">
        <v>26</v>
      </c>
      <c r="E22" s="54">
        <v>50.8</v>
      </c>
      <c r="F22" s="55">
        <v>58.5</v>
      </c>
      <c r="G22" s="55">
        <v>52.4</v>
      </c>
      <c r="H22" s="55">
        <v>40.200000000000003</v>
      </c>
      <c r="I22" s="18"/>
    </row>
    <row r="23" spans="2:9" x14ac:dyDescent="0.3">
      <c r="B23" s="111"/>
      <c r="C23" s="19" t="s">
        <v>152</v>
      </c>
      <c r="D23" s="23" t="s">
        <v>26</v>
      </c>
      <c r="E23" s="54">
        <v>5684</v>
      </c>
      <c r="F23" s="55">
        <v>5784</v>
      </c>
      <c r="G23" s="55">
        <v>4506</v>
      </c>
      <c r="H23" s="55">
        <v>3405</v>
      </c>
      <c r="I23" s="18"/>
    </row>
    <row r="24" spans="2:9" x14ac:dyDescent="0.3">
      <c r="B24" s="112"/>
      <c r="C24" s="19" t="s">
        <v>153</v>
      </c>
      <c r="D24" s="23" t="s">
        <v>26</v>
      </c>
      <c r="E24" s="54">
        <v>38.299999999999997</v>
      </c>
      <c r="F24" s="55">
        <v>43.5</v>
      </c>
      <c r="G24" s="55">
        <v>34.299999999999997</v>
      </c>
      <c r="H24" s="55">
        <v>25.1</v>
      </c>
      <c r="I24" s="18"/>
    </row>
    <row r="26" spans="2:9" x14ac:dyDescent="0.3">
      <c r="B26" s="35"/>
      <c r="C26" s="113" t="s">
        <v>46</v>
      </c>
      <c r="D26" s="11"/>
      <c r="E26" s="61"/>
      <c r="F26" s="115">
        <v>2023</v>
      </c>
      <c r="G26" s="115">
        <v>2022</v>
      </c>
      <c r="H26" s="115">
        <v>2021</v>
      </c>
      <c r="I26" s="120" t="s">
        <v>21</v>
      </c>
    </row>
    <row r="27" spans="2:9" x14ac:dyDescent="0.3">
      <c r="B27" s="36"/>
      <c r="C27" s="114"/>
      <c r="D27" s="13" t="s">
        <v>22</v>
      </c>
      <c r="E27" s="62">
        <v>2024</v>
      </c>
      <c r="F27" s="116"/>
      <c r="G27" s="116"/>
      <c r="H27" s="116"/>
      <c r="I27" s="121"/>
    </row>
    <row r="28" spans="2:9" ht="33.75" customHeight="1" x14ac:dyDescent="0.3">
      <c r="B28" s="110" t="s">
        <v>17</v>
      </c>
      <c r="C28" s="30" t="s">
        <v>154</v>
      </c>
      <c r="D28" s="15"/>
      <c r="E28" s="27"/>
      <c r="F28" s="17"/>
      <c r="G28" s="17"/>
      <c r="H28" s="17"/>
      <c r="I28" s="18"/>
    </row>
    <row r="29" spans="2:9" x14ac:dyDescent="0.3">
      <c r="B29" s="111"/>
      <c r="C29" s="19" t="s">
        <v>155</v>
      </c>
      <c r="D29" s="23" t="s">
        <v>26</v>
      </c>
      <c r="E29" s="27">
        <v>10</v>
      </c>
      <c r="F29" s="17">
        <v>13</v>
      </c>
      <c r="G29" s="17">
        <v>13</v>
      </c>
      <c r="H29" s="17">
        <v>13</v>
      </c>
      <c r="I29" s="18"/>
    </row>
    <row r="30" spans="2:9" x14ac:dyDescent="0.3">
      <c r="B30" s="111"/>
      <c r="C30" s="45" t="s">
        <v>156</v>
      </c>
      <c r="D30" s="23" t="s">
        <v>26</v>
      </c>
      <c r="E30" s="27">
        <v>8</v>
      </c>
      <c r="F30" s="17">
        <v>9</v>
      </c>
      <c r="G30" s="17">
        <v>9</v>
      </c>
      <c r="H30" s="17">
        <v>8</v>
      </c>
      <c r="I30" s="18"/>
    </row>
    <row r="31" spans="2:9" x14ac:dyDescent="0.3">
      <c r="B31" s="111"/>
      <c r="C31" s="45" t="s">
        <v>157</v>
      </c>
      <c r="D31" s="23" t="s">
        <v>26</v>
      </c>
      <c r="E31" s="27">
        <v>2</v>
      </c>
      <c r="F31" s="17">
        <v>3</v>
      </c>
      <c r="G31" s="17">
        <v>3</v>
      </c>
      <c r="H31" s="17">
        <v>3</v>
      </c>
      <c r="I31" s="18"/>
    </row>
    <row r="32" spans="2:9" x14ac:dyDescent="0.3">
      <c r="B32" s="111"/>
      <c r="C32" s="45" t="s">
        <v>158</v>
      </c>
      <c r="D32" s="23" t="s">
        <v>26</v>
      </c>
      <c r="E32" s="27">
        <v>0</v>
      </c>
      <c r="F32" s="17">
        <v>1</v>
      </c>
      <c r="G32" s="17">
        <v>1</v>
      </c>
      <c r="H32" s="17">
        <v>2</v>
      </c>
      <c r="I32" s="18"/>
    </row>
    <row r="33" spans="2:9" x14ac:dyDescent="0.3">
      <c r="B33" s="111"/>
      <c r="C33" s="19" t="s">
        <v>159</v>
      </c>
      <c r="D33" s="15"/>
      <c r="E33" s="27" t="s">
        <v>62</v>
      </c>
      <c r="F33" s="17" t="s">
        <v>62</v>
      </c>
      <c r="G33" s="17" t="s">
        <v>62</v>
      </c>
      <c r="H33" s="17" t="s">
        <v>62</v>
      </c>
      <c r="I33" s="18" t="s">
        <v>160</v>
      </c>
    </row>
    <row r="34" spans="2:9" x14ac:dyDescent="0.3">
      <c r="B34" s="111"/>
      <c r="C34" s="19" t="s">
        <v>161</v>
      </c>
      <c r="D34" s="23" t="s">
        <v>26</v>
      </c>
      <c r="E34" s="27">
        <v>50</v>
      </c>
      <c r="F34" s="17">
        <v>67</v>
      </c>
      <c r="G34" s="17">
        <v>67</v>
      </c>
      <c r="H34" s="17">
        <v>67</v>
      </c>
      <c r="I34" s="18"/>
    </row>
    <row r="35" spans="2:9" x14ac:dyDescent="0.3">
      <c r="B35" s="111"/>
      <c r="C35" s="19" t="s">
        <v>162</v>
      </c>
      <c r="D35" s="15" t="s">
        <v>29</v>
      </c>
      <c r="E35" s="27">
        <v>50</v>
      </c>
      <c r="F35" s="17">
        <v>33</v>
      </c>
      <c r="G35" s="17">
        <v>33</v>
      </c>
      <c r="H35" s="17">
        <v>33</v>
      </c>
      <c r="I35" s="18"/>
    </row>
    <row r="36" spans="2:9" x14ac:dyDescent="0.3">
      <c r="B36" s="111"/>
      <c r="C36" s="19" t="s">
        <v>163</v>
      </c>
      <c r="D36" s="23" t="s">
        <v>26</v>
      </c>
      <c r="E36" s="27">
        <v>50</v>
      </c>
      <c r="F36" s="17">
        <v>56</v>
      </c>
      <c r="G36" s="17">
        <v>56</v>
      </c>
      <c r="H36" s="17">
        <v>50</v>
      </c>
      <c r="I36" s="18"/>
    </row>
    <row r="37" spans="2:9" x14ac:dyDescent="0.3">
      <c r="B37" s="111"/>
      <c r="C37" s="19" t="s">
        <v>164</v>
      </c>
      <c r="D37" s="23" t="s">
        <v>80</v>
      </c>
      <c r="E37" s="27">
        <v>100</v>
      </c>
      <c r="F37" s="17">
        <v>100</v>
      </c>
      <c r="G37" s="17">
        <v>100</v>
      </c>
      <c r="H37" s="17">
        <v>100</v>
      </c>
      <c r="I37" s="18"/>
    </row>
    <row r="38" spans="2:9" x14ac:dyDescent="0.3">
      <c r="B38" s="111"/>
      <c r="C38" s="19" t="s">
        <v>165</v>
      </c>
      <c r="D38" s="23" t="s">
        <v>80</v>
      </c>
      <c r="E38" s="27">
        <v>4</v>
      </c>
      <c r="F38" s="17">
        <v>4</v>
      </c>
      <c r="G38" s="17">
        <v>4</v>
      </c>
      <c r="H38" s="17">
        <v>4</v>
      </c>
      <c r="I38" s="18"/>
    </row>
    <row r="39" spans="2:9" x14ac:dyDescent="0.3">
      <c r="B39" s="111"/>
      <c r="C39" s="30" t="s">
        <v>166</v>
      </c>
      <c r="D39" s="15"/>
      <c r="E39" s="27"/>
      <c r="F39" s="17"/>
      <c r="G39" s="17"/>
      <c r="H39" s="17"/>
      <c r="I39" s="18"/>
    </row>
    <row r="40" spans="2:9" x14ac:dyDescent="0.3">
      <c r="B40" s="111"/>
      <c r="C40" s="19" t="s">
        <v>167</v>
      </c>
      <c r="D40" s="15" t="s">
        <v>29</v>
      </c>
      <c r="E40" s="27">
        <v>40</v>
      </c>
      <c r="F40" s="17">
        <v>38</v>
      </c>
      <c r="G40" s="17">
        <v>38</v>
      </c>
      <c r="H40" s="17">
        <v>46</v>
      </c>
      <c r="I40" s="18"/>
    </row>
    <row r="41" spans="2:9" x14ac:dyDescent="0.3">
      <c r="B41" s="111"/>
      <c r="C41" s="19" t="s">
        <v>168</v>
      </c>
      <c r="D41" s="15" t="s">
        <v>29</v>
      </c>
      <c r="E41" s="27">
        <v>10</v>
      </c>
      <c r="F41" s="17">
        <v>8</v>
      </c>
      <c r="G41" s="17">
        <v>8</v>
      </c>
      <c r="H41" s="17">
        <v>8</v>
      </c>
      <c r="I41" s="18"/>
    </row>
    <row r="42" spans="2:9" x14ac:dyDescent="0.3">
      <c r="B42" s="111"/>
      <c r="C42" s="19" t="s">
        <v>169</v>
      </c>
      <c r="D42" s="15" t="s">
        <v>29</v>
      </c>
      <c r="E42" s="27">
        <v>30</v>
      </c>
      <c r="F42" s="17">
        <v>23</v>
      </c>
      <c r="G42" s="17">
        <v>23</v>
      </c>
      <c r="H42" s="17">
        <v>15</v>
      </c>
      <c r="I42" s="18"/>
    </row>
    <row r="43" spans="2:9" x14ac:dyDescent="0.3">
      <c r="B43" s="111"/>
      <c r="C43" s="19" t="s">
        <v>170</v>
      </c>
      <c r="D43" s="23" t="s">
        <v>26</v>
      </c>
      <c r="E43" s="27">
        <v>20</v>
      </c>
      <c r="F43" s="17">
        <v>31</v>
      </c>
      <c r="G43" s="17">
        <v>31</v>
      </c>
      <c r="H43" s="17">
        <v>31</v>
      </c>
      <c r="I43" s="18"/>
    </row>
    <row r="44" spans="2:9" ht="26" x14ac:dyDescent="0.3">
      <c r="B44" s="111"/>
      <c r="C44" s="30" t="s">
        <v>171</v>
      </c>
      <c r="D44" s="15"/>
      <c r="E44" s="27"/>
      <c r="F44" s="17"/>
      <c r="G44" s="17"/>
      <c r="H44" s="17"/>
      <c r="I44" s="18" t="s">
        <v>172</v>
      </c>
    </row>
    <row r="45" spans="2:9" x14ac:dyDescent="0.3">
      <c r="B45" s="111"/>
      <c r="C45" s="19" t="s">
        <v>173</v>
      </c>
      <c r="D45" s="15" t="s">
        <v>29</v>
      </c>
      <c r="E45" s="27">
        <v>10</v>
      </c>
      <c r="F45" s="17">
        <v>8</v>
      </c>
      <c r="G45" s="17">
        <v>10</v>
      </c>
      <c r="H45" s="17" t="s">
        <v>69</v>
      </c>
      <c r="I45" s="18"/>
    </row>
    <row r="46" spans="2:9" x14ac:dyDescent="0.3">
      <c r="B46" s="111"/>
      <c r="C46" s="19" t="s">
        <v>174</v>
      </c>
      <c r="D46" s="15" t="s">
        <v>29</v>
      </c>
      <c r="E46" s="27">
        <v>30</v>
      </c>
      <c r="F46" s="17">
        <v>23</v>
      </c>
      <c r="G46" s="17">
        <v>40</v>
      </c>
      <c r="H46" s="17" t="s">
        <v>69</v>
      </c>
      <c r="I46" s="18"/>
    </row>
    <row r="47" spans="2:9" x14ac:dyDescent="0.3">
      <c r="B47" s="111"/>
      <c r="C47" s="19" t="s">
        <v>175</v>
      </c>
      <c r="D47" s="15" t="s">
        <v>29</v>
      </c>
      <c r="E47" s="27">
        <v>50</v>
      </c>
      <c r="F47" s="17">
        <v>39</v>
      </c>
      <c r="G47" s="17">
        <v>30</v>
      </c>
      <c r="H47" s="17" t="s">
        <v>69</v>
      </c>
      <c r="I47" s="18"/>
    </row>
    <row r="48" spans="2:9" x14ac:dyDescent="0.3">
      <c r="B48" s="111"/>
      <c r="C48" s="19" t="s">
        <v>176</v>
      </c>
      <c r="D48" s="23" t="s">
        <v>26</v>
      </c>
      <c r="E48" s="27">
        <v>0</v>
      </c>
      <c r="F48" s="17">
        <v>15</v>
      </c>
      <c r="G48" s="17">
        <v>10</v>
      </c>
      <c r="H48" s="17" t="s">
        <v>69</v>
      </c>
      <c r="I48" s="18"/>
    </row>
    <row r="49" spans="2:9" x14ac:dyDescent="0.3">
      <c r="B49" s="111"/>
      <c r="C49" s="19" t="s">
        <v>177</v>
      </c>
      <c r="D49" s="23" t="s">
        <v>26</v>
      </c>
      <c r="E49" s="27">
        <v>10</v>
      </c>
      <c r="F49" s="17">
        <v>15</v>
      </c>
      <c r="G49" s="17">
        <v>10</v>
      </c>
      <c r="H49" s="17" t="s">
        <v>69</v>
      </c>
      <c r="I49" s="18"/>
    </row>
    <row r="50" spans="2:9" x14ac:dyDescent="0.3">
      <c r="B50" s="111"/>
      <c r="C50" s="30" t="s">
        <v>178</v>
      </c>
      <c r="D50" s="15"/>
      <c r="E50" s="27"/>
      <c r="F50" s="17"/>
      <c r="G50" s="17"/>
      <c r="H50" s="17"/>
      <c r="I50" s="18"/>
    </row>
    <row r="51" spans="2:9" x14ac:dyDescent="0.3">
      <c r="B51" s="111"/>
      <c r="C51" s="19" t="s">
        <v>179</v>
      </c>
      <c r="D51" s="15"/>
      <c r="E51" s="27" t="s">
        <v>180</v>
      </c>
      <c r="F51" s="17" t="s">
        <v>180</v>
      </c>
      <c r="G51" s="17" t="s">
        <v>180</v>
      </c>
      <c r="H51" s="17" t="s">
        <v>180</v>
      </c>
      <c r="I51" s="18"/>
    </row>
    <row r="52" spans="2:9" x14ac:dyDescent="0.3">
      <c r="B52" s="111"/>
      <c r="C52" s="19" t="s">
        <v>181</v>
      </c>
      <c r="D52" s="15"/>
      <c r="E52" s="27" t="s">
        <v>180</v>
      </c>
      <c r="F52" s="17" t="s">
        <v>180</v>
      </c>
      <c r="G52" s="17" t="s">
        <v>180</v>
      </c>
      <c r="H52" s="17" t="s">
        <v>180</v>
      </c>
      <c r="I52" s="18"/>
    </row>
    <row r="53" spans="2:9" ht="26" x14ac:dyDescent="0.3">
      <c r="B53" s="111"/>
      <c r="C53" s="19" t="s">
        <v>182</v>
      </c>
      <c r="D53" s="15"/>
      <c r="E53" s="27"/>
      <c r="F53" s="17"/>
      <c r="G53" s="17"/>
      <c r="H53" s="17"/>
      <c r="I53" s="18" t="s">
        <v>183</v>
      </c>
    </row>
    <row r="54" spans="2:9" x14ac:dyDescent="0.3">
      <c r="B54" s="111"/>
      <c r="C54" s="46" t="s">
        <v>184</v>
      </c>
      <c r="D54" s="23" t="s">
        <v>26</v>
      </c>
      <c r="E54" s="54">
        <v>463</v>
      </c>
      <c r="F54" s="22">
        <v>5933</v>
      </c>
      <c r="G54" s="22">
        <v>5629</v>
      </c>
      <c r="H54" s="22">
        <v>5150</v>
      </c>
      <c r="I54" s="18"/>
    </row>
    <row r="55" spans="2:9" x14ac:dyDescent="0.3">
      <c r="B55" s="111"/>
      <c r="C55" s="46" t="s">
        <v>185</v>
      </c>
      <c r="D55" s="23" t="s">
        <v>26</v>
      </c>
      <c r="E55" s="54">
        <v>0</v>
      </c>
      <c r="F55" s="22">
        <v>108</v>
      </c>
      <c r="G55" s="22">
        <v>108</v>
      </c>
      <c r="H55" s="22">
        <v>108</v>
      </c>
      <c r="I55" s="18"/>
    </row>
    <row r="56" spans="2:9" x14ac:dyDescent="0.3">
      <c r="B56" s="111"/>
      <c r="C56" s="46" t="s">
        <v>186</v>
      </c>
      <c r="D56" s="23" t="s">
        <v>26</v>
      </c>
      <c r="E56" s="54">
        <v>463</v>
      </c>
      <c r="F56" s="22">
        <v>6041</v>
      </c>
      <c r="G56" s="22">
        <v>5737</v>
      </c>
      <c r="H56" s="22">
        <v>5258</v>
      </c>
      <c r="I56" s="18"/>
    </row>
    <row r="57" spans="2:9" ht="26" x14ac:dyDescent="0.3">
      <c r="B57" s="111"/>
      <c r="C57" s="19" t="s">
        <v>187</v>
      </c>
      <c r="D57" s="15"/>
      <c r="E57" s="54"/>
      <c r="F57" s="55"/>
      <c r="G57" s="55"/>
      <c r="H57" s="55"/>
      <c r="I57" s="18" t="s">
        <v>188</v>
      </c>
    </row>
    <row r="58" spans="2:9" x14ac:dyDescent="0.3">
      <c r="B58" s="111"/>
      <c r="C58" s="46" t="s">
        <v>184</v>
      </c>
      <c r="D58" s="23" t="s">
        <v>26</v>
      </c>
      <c r="E58" s="54">
        <v>28</v>
      </c>
      <c r="F58" s="55">
        <v>1345</v>
      </c>
      <c r="G58" s="55">
        <v>1179</v>
      </c>
      <c r="H58" s="55">
        <v>1060</v>
      </c>
      <c r="I58" s="18"/>
    </row>
    <row r="59" spans="2:9" x14ac:dyDescent="0.3">
      <c r="B59" s="111"/>
      <c r="C59" s="46" t="s">
        <v>185</v>
      </c>
      <c r="D59" s="23" t="s">
        <v>26</v>
      </c>
      <c r="E59" s="54">
        <v>0</v>
      </c>
      <c r="F59" s="55">
        <v>820</v>
      </c>
      <c r="G59" s="55">
        <v>705</v>
      </c>
      <c r="H59" s="55">
        <v>642</v>
      </c>
      <c r="I59" s="18"/>
    </row>
    <row r="60" spans="2:9" x14ac:dyDescent="0.3">
      <c r="B60" s="111"/>
      <c r="C60" s="46" t="s">
        <v>186</v>
      </c>
      <c r="D60" s="23" t="s">
        <v>26</v>
      </c>
      <c r="E60" s="54">
        <v>32</v>
      </c>
      <c r="F60" s="55">
        <v>2165</v>
      </c>
      <c r="G60" s="55">
        <v>1884</v>
      </c>
      <c r="H60" s="55">
        <v>1702</v>
      </c>
      <c r="I60" s="18"/>
    </row>
    <row r="61" spans="2:9" x14ac:dyDescent="0.3">
      <c r="B61" s="111"/>
      <c r="C61" s="30" t="s">
        <v>189</v>
      </c>
      <c r="D61" s="15"/>
      <c r="E61" s="20"/>
      <c r="F61" s="22"/>
      <c r="G61" s="22"/>
      <c r="H61" s="22"/>
      <c r="I61" s="18"/>
    </row>
    <row r="62" spans="2:9" ht="37" customHeight="1" x14ac:dyDescent="0.3">
      <c r="B62" s="111"/>
      <c r="C62" s="19" t="s">
        <v>190</v>
      </c>
      <c r="D62" s="15" t="s">
        <v>29</v>
      </c>
      <c r="E62" s="20">
        <v>14</v>
      </c>
      <c r="F62" s="22">
        <v>13</v>
      </c>
      <c r="G62" s="22">
        <v>12</v>
      </c>
      <c r="H62" s="22">
        <v>11</v>
      </c>
      <c r="I62" s="129" t="s">
        <v>191</v>
      </c>
    </row>
    <row r="63" spans="2:9" ht="37" customHeight="1" x14ac:dyDescent="0.3">
      <c r="B63" s="111"/>
      <c r="C63" s="19" t="s">
        <v>192</v>
      </c>
      <c r="D63" s="15"/>
      <c r="E63" s="20">
        <v>1</v>
      </c>
      <c r="F63" s="22" t="s">
        <v>193</v>
      </c>
      <c r="G63" s="22" t="s">
        <v>193</v>
      </c>
      <c r="H63" s="22" t="s">
        <v>193</v>
      </c>
      <c r="I63" s="130"/>
    </row>
    <row r="64" spans="2:9" x14ac:dyDescent="0.3">
      <c r="B64" s="111"/>
      <c r="C64" s="19" t="s">
        <v>194</v>
      </c>
      <c r="D64" s="15" t="s">
        <v>29</v>
      </c>
      <c r="E64" s="20">
        <v>669</v>
      </c>
      <c r="F64" s="22">
        <v>594</v>
      </c>
      <c r="G64" s="22">
        <v>537</v>
      </c>
      <c r="H64" s="22">
        <v>545</v>
      </c>
      <c r="I64" s="18"/>
    </row>
    <row r="65" spans="2:9" x14ac:dyDescent="0.3">
      <c r="B65" s="111"/>
      <c r="C65" s="30" t="s">
        <v>195</v>
      </c>
      <c r="D65" s="15"/>
      <c r="E65" s="20"/>
      <c r="F65" s="22"/>
      <c r="G65" s="22"/>
      <c r="H65" s="22"/>
      <c r="I65" s="18"/>
    </row>
    <row r="66" spans="2:9" ht="39" x14ac:dyDescent="0.3">
      <c r="B66" s="111"/>
      <c r="C66" s="19" t="s">
        <v>196</v>
      </c>
      <c r="D66" s="15"/>
      <c r="E66" s="20" t="s">
        <v>62</v>
      </c>
      <c r="F66" s="22" t="s">
        <v>62</v>
      </c>
      <c r="G66" s="22" t="s">
        <v>62</v>
      </c>
      <c r="H66" s="22" t="s">
        <v>62</v>
      </c>
      <c r="I66" s="18" t="s">
        <v>197</v>
      </c>
    </row>
    <row r="67" spans="2:9" x14ac:dyDescent="0.3">
      <c r="B67" s="111"/>
      <c r="C67" s="19" t="s">
        <v>182</v>
      </c>
      <c r="D67" s="15"/>
      <c r="E67" s="20"/>
      <c r="F67" s="22"/>
      <c r="G67" s="22"/>
      <c r="H67" s="22"/>
      <c r="I67" s="18"/>
    </row>
    <row r="68" spans="2:9" ht="26" x14ac:dyDescent="0.3">
      <c r="B68" s="111"/>
      <c r="C68" s="46" t="s">
        <v>198</v>
      </c>
      <c r="D68" s="23" t="s">
        <v>26</v>
      </c>
      <c r="E68" s="54">
        <v>9402</v>
      </c>
      <c r="F68" s="56">
        <v>10170</v>
      </c>
      <c r="G68" s="56">
        <v>9622</v>
      </c>
      <c r="H68" s="56">
        <v>9450</v>
      </c>
      <c r="I68" s="18" t="s">
        <v>183</v>
      </c>
    </row>
    <row r="69" spans="2:9" x14ac:dyDescent="0.3">
      <c r="B69" s="111"/>
      <c r="C69" s="46" t="s">
        <v>199</v>
      </c>
      <c r="D69" s="23" t="s">
        <v>26</v>
      </c>
      <c r="E69" s="54">
        <v>14550</v>
      </c>
      <c r="F69" s="56">
        <v>14952</v>
      </c>
      <c r="G69" s="56">
        <v>13824</v>
      </c>
      <c r="H69" s="56">
        <v>12063</v>
      </c>
      <c r="I69" s="18"/>
    </row>
    <row r="70" spans="2:9" x14ac:dyDescent="0.3">
      <c r="B70" s="111"/>
      <c r="C70" s="46" t="s">
        <v>200</v>
      </c>
      <c r="D70" s="23" t="s">
        <v>26</v>
      </c>
      <c r="E70" s="54">
        <v>16600</v>
      </c>
      <c r="F70" s="56">
        <v>26330</v>
      </c>
      <c r="G70" s="56">
        <v>24840</v>
      </c>
      <c r="H70" s="56">
        <v>24000</v>
      </c>
      <c r="I70" s="18"/>
    </row>
    <row r="71" spans="2:9" x14ac:dyDescent="0.3">
      <c r="B71" s="111"/>
      <c r="C71" s="46" t="s">
        <v>201</v>
      </c>
      <c r="D71" s="23" t="s">
        <v>26</v>
      </c>
      <c r="E71" s="54">
        <v>40552</v>
      </c>
      <c r="F71" s="56">
        <v>51452</v>
      </c>
      <c r="G71" s="56">
        <v>48286</v>
      </c>
      <c r="H71" s="56">
        <v>45513</v>
      </c>
      <c r="I71" s="18"/>
    </row>
    <row r="72" spans="2:9" x14ac:dyDescent="0.3">
      <c r="B72" s="111"/>
      <c r="C72" s="46" t="s">
        <v>202</v>
      </c>
      <c r="D72" s="23" t="s">
        <v>26</v>
      </c>
      <c r="E72" s="25">
        <v>2.4</v>
      </c>
      <c r="F72" s="44">
        <v>3.2</v>
      </c>
      <c r="G72" s="44">
        <v>3.2</v>
      </c>
      <c r="H72" s="44">
        <v>3.1</v>
      </c>
      <c r="I72" s="18" t="s">
        <v>203</v>
      </c>
    </row>
    <row r="73" spans="2:9" ht="26" x14ac:dyDescent="0.3">
      <c r="B73" s="111"/>
      <c r="C73" s="19" t="s">
        <v>204</v>
      </c>
      <c r="D73" s="23"/>
      <c r="E73" s="20"/>
      <c r="F73" s="22"/>
      <c r="G73" s="22"/>
      <c r="H73" s="22"/>
      <c r="I73" s="18" t="s">
        <v>188</v>
      </c>
    </row>
    <row r="74" spans="2:9" x14ac:dyDescent="0.3">
      <c r="B74" s="111"/>
      <c r="C74" s="46" t="s">
        <v>205</v>
      </c>
      <c r="D74" s="23" t="s">
        <v>26</v>
      </c>
      <c r="E74" s="54">
        <v>7182</v>
      </c>
      <c r="F74" s="55">
        <v>8968</v>
      </c>
      <c r="G74" s="55">
        <v>8442</v>
      </c>
      <c r="H74" s="55">
        <v>7791</v>
      </c>
      <c r="I74" s="18"/>
    </row>
    <row r="75" spans="2:9" x14ac:dyDescent="0.3">
      <c r="B75" s="111"/>
      <c r="C75" s="46" t="s">
        <v>206</v>
      </c>
      <c r="D75" s="23" t="s">
        <v>26</v>
      </c>
      <c r="E75" s="54">
        <v>11760</v>
      </c>
      <c r="F75" s="55">
        <v>12726</v>
      </c>
      <c r="G75" s="55">
        <v>11675</v>
      </c>
      <c r="H75" s="55">
        <v>9500</v>
      </c>
      <c r="I75" s="18"/>
    </row>
    <row r="76" spans="2:9" x14ac:dyDescent="0.3">
      <c r="B76" s="111"/>
      <c r="C76" s="46" t="s">
        <v>207</v>
      </c>
      <c r="D76" s="23" t="s">
        <v>26</v>
      </c>
      <c r="E76" s="54">
        <v>7441</v>
      </c>
      <c r="F76" s="55">
        <v>16960</v>
      </c>
      <c r="G76" s="55">
        <v>16000</v>
      </c>
      <c r="H76" s="55">
        <v>13950</v>
      </c>
      <c r="I76" s="18"/>
    </row>
    <row r="77" spans="2:9" x14ac:dyDescent="0.3">
      <c r="B77" s="111"/>
      <c r="C77" s="46" t="s">
        <v>201</v>
      </c>
      <c r="D77" s="23" t="s">
        <v>26</v>
      </c>
      <c r="E77" s="54">
        <v>26383</v>
      </c>
      <c r="F77" s="55">
        <v>38654</v>
      </c>
      <c r="G77" s="55">
        <v>36117</v>
      </c>
      <c r="H77" s="55">
        <v>31241</v>
      </c>
      <c r="I77" s="18"/>
    </row>
    <row r="78" spans="2:9" x14ac:dyDescent="0.3">
      <c r="B78" s="111"/>
      <c r="C78" s="46" t="s">
        <v>208</v>
      </c>
      <c r="D78" s="23" t="s">
        <v>26</v>
      </c>
      <c r="E78" s="25">
        <v>1.7</v>
      </c>
      <c r="F78" s="44">
        <v>2.5</v>
      </c>
      <c r="G78" s="44">
        <v>2.5</v>
      </c>
      <c r="H78" s="44">
        <v>2.2999999999999998</v>
      </c>
      <c r="I78" s="18" t="s">
        <v>203</v>
      </c>
    </row>
    <row r="79" spans="2:9" x14ac:dyDescent="0.3">
      <c r="B79" s="43"/>
    </row>
    <row r="80" spans="2:9" x14ac:dyDescent="0.3">
      <c r="B80" s="35"/>
      <c r="C80" s="113" t="s">
        <v>209</v>
      </c>
      <c r="D80" s="11"/>
      <c r="E80" s="61"/>
      <c r="F80" s="115">
        <v>2023</v>
      </c>
      <c r="G80" s="115">
        <v>2022</v>
      </c>
      <c r="H80" s="115">
        <v>2021</v>
      </c>
      <c r="I80" s="120" t="s">
        <v>21</v>
      </c>
    </row>
    <row r="81" spans="2:9" x14ac:dyDescent="0.3">
      <c r="B81" s="36"/>
      <c r="C81" s="114"/>
      <c r="D81" s="13" t="s">
        <v>22</v>
      </c>
      <c r="E81" s="62">
        <v>2024</v>
      </c>
      <c r="F81" s="116"/>
      <c r="G81" s="116"/>
      <c r="H81" s="116"/>
      <c r="I81" s="121"/>
    </row>
    <row r="82" spans="2:9" x14ac:dyDescent="0.3">
      <c r="B82" s="110" t="s">
        <v>15</v>
      </c>
      <c r="C82" s="30" t="s">
        <v>210</v>
      </c>
      <c r="D82" s="15" t="s">
        <v>29</v>
      </c>
      <c r="E82" s="54">
        <v>132761</v>
      </c>
      <c r="F82" s="56">
        <v>127663</v>
      </c>
      <c r="G82" s="56">
        <v>108113</v>
      </c>
      <c r="H82" s="21" t="s">
        <v>69</v>
      </c>
      <c r="I82" s="18"/>
    </row>
    <row r="83" spans="2:9" x14ac:dyDescent="0.3">
      <c r="B83" s="111"/>
      <c r="C83" s="37" t="s">
        <v>211</v>
      </c>
      <c r="D83" s="15" t="s">
        <v>29</v>
      </c>
      <c r="E83" s="54">
        <v>97003</v>
      </c>
      <c r="F83" s="56">
        <v>96428.242745875687</v>
      </c>
      <c r="G83" s="56">
        <v>82532</v>
      </c>
      <c r="H83" s="21" t="s">
        <v>69</v>
      </c>
      <c r="I83" s="18"/>
    </row>
    <row r="84" spans="2:9" x14ac:dyDescent="0.3">
      <c r="B84" s="111"/>
      <c r="C84" s="19" t="s">
        <v>212</v>
      </c>
      <c r="D84" s="15" t="s">
        <v>29</v>
      </c>
      <c r="E84" s="54">
        <v>14790</v>
      </c>
      <c r="F84" s="56">
        <v>12966.650982565172</v>
      </c>
      <c r="G84" s="56">
        <v>11256</v>
      </c>
      <c r="H84" s="21" t="s">
        <v>69</v>
      </c>
      <c r="I84" s="18" t="s">
        <v>213</v>
      </c>
    </row>
    <row r="85" spans="2:9" x14ac:dyDescent="0.3">
      <c r="B85" s="111"/>
      <c r="C85" s="19" t="s">
        <v>214</v>
      </c>
      <c r="D85" s="15" t="s">
        <v>29</v>
      </c>
      <c r="E85" s="54">
        <v>3792</v>
      </c>
      <c r="F85" s="56">
        <v>3613.9271943167719</v>
      </c>
      <c r="G85" s="56">
        <v>2729</v>
      </c>
      <c r="H85" s="21" t="s">
        <v>69</v>
      </c>
      <c r="I85" s="18" t="s">
        <v>215</v>
      </c>
    </row>
    <row r="86" spans="2:9" x14ac:dyDescent="0.3">
      <c r="B86" s="111"/>
      <c r="C86" s="19" t="s">
        <v>216</v>
      </c>
      <c r="D86" s="15" t="s">
        <v>29</v>
      </c>
      <c r="E86" s="54">
        <v>17177</v>
      </c>
      <c r="F86" s="56">
        <v>14653.986878272281</v>
      </c>
      <c r="G86" s="56">
        <v>11595</v>
      </c>
      <c r="H86" s="21" t="s">
        <v>69</v>
      </c>
      <c r="I86" s="18" t="s">
        <v>217</v>
      </c>
    </row>
    <row r="87" spans="2:9" x14ac:dyDescent="0.3">
      <c r="B87" s="111"/>
      <c r="C87" s="30" t="s">
        <v>218</v>
      </c>
      <c r="D87" s="15" t="s">
        <v>29</v>
      </c>
      <c r="E87" s="54">
        <v>52232</v>
      </c>
      <c r="F87" s="56">
        <v>52199.686046296913</v>
      </c>
      <c r="G87" s="56">
        <v>44466</v>
      </c>
      <c r="H87" s="21" t="s">
        <v>69</v>
      </c>
      <c r="I87" s="18"/>
    </row>
    <row r="88" spans="2:9" x14ac:dyDescent="0.3">
      <c r="B88" s="111"/>
      <c r="C88" s="37" t="s">
        <v>211</v>
      </c>
      <c r="D88" s="15" t="s">
        <v>29</v>
      </c>
      <c r="E88" s="54">
        <v>40428</v>
      </c>
      <c r="F88" s="56">
        <v>39241.206347504587</v>
      </c>
      <c r="G88" s="56">
        <v>34454</v>
      </c>
      <c r="H88" s="21" t="s">
        <v>69</v>
      </c>
      <c r="I88" s="18"/>
    </row>
    <row r="89" spans="2:9" x14ac:dyDescent="0.3">
      <c r="B89" s="111"/>
      <c r="C89" s="19" t="s">
        <v>212</v>
      </c>
      <c r="D89" s="15" t="s">
        <v>29</v>
      </c>
      <c r="E89" s="54">
        <v>5603</v>
      </c>
      <c r="F89" s="56">
        <v>5431.2895939533728</v>
      </c>
      <c r="G89" s="56">
        <v>4359</v>
      </c>
      <c r="H89" s="21" t="s">
        <v>69</v>
      </c>
      <c r="I89" s="18"/>
    </row>
    <row r="90" spans="2:9" x14ac:dyDescent="0.3">
      <c r="B90" s="111"/>
      <c r="C90" s="19" t="s">
        <v>214</v>
      </c>
      <c r="D90" s="23" t="s">
        <v>26</v>
      </c>
      <c r="E90" s="54">
        <v>2079</v>
      </c>
      <c r="F90" s="56">
        <v>2204.6524370693314</v>
      </c>
      <c r="G90" s="56">
        <v>1659</v>
      </c>
      <c r="H90" s="21" t="s">
        <v>69</v>
      </c>
      <c r="I90" s="18"/>
    </row>
    <row r="91" spans="2:9" x14ac:dyDescent="0.3">
      <c r="B91" s="111"/>
      <c r="C91" s="19" t="s">
        <v>216</v>
      </c>
      <c r="D91" s="23" t="s">
        <v>26</v>
      </c>
      <c r="E91" s="54">
        <v>4122</v>
      </c>
      <c r="F91" s="56">
        <v>5322.5376677696249</v>
      </c>
      <c r="G91" s="56">
        <v>3995</v>
      </c>
      <c r="H91" s="21" t="s">
        <v>69</v>
      </c>
      <c r="I91" s="18"/>
    </row>
    <row r="92" spans="2:9" x14ac:dyDescent="0.3">
      <c r="B92" s="111"/>
      <c r="C92" s="30" t="s">
        <v>219</v>
      </c>
      <c r="D92" s="23" t="s">
        <v>26</v>
      </c>
      <c r="E92" s="54">
        <v>11223</v>
      </c>
      <c r="F92" s="56">
        <v>13309.124849724069</v>
      </c>
      <c r="G92" s="56">
        <v>13194</v>
      </c>
      <c r="H92" s="21" t="s">
        <v>69</v>
      </c>
      <c r="I92" s="18"/>
    </row>
    <row r="93" spans="2:9" x14ac:dyDescent="0.3">
      <c r="B93" s="111"/>
      <c r="C93" s="37" t="s">
        <v>211</v>
      </c>
      <c r="D93" s="23" t="s">
        <v>26</v>
      </c>
      <c r="E93" s="54">
        <v>7824</v>
      </c>
      <c r="F93" s="56">
        <v>10869.309914550695</v>
      </c>
      <c r="G93" s="56">
        <v>10077</v>
      </c>
      <c r="H93" s="21" t="s">
        <v>69</v>
      </c>
      <c r="I93" s="18"/>
    </row>
    <row r="94" spans="2:9" x14ac:dyDescent="0.3">
      <c r="B94" s="111"/>
      <c r="C94" s="19" t="s">
        <v>212</v>
      </c>
      <c r="D94" s="23" t="s">
        <v>26</v>
      </c>
      <c r="E94" s="54">
        <v>1525</v>
      </c>
      <c r="F94" s="56">
        <v>1540.67426165956</v>
      </c>
      <c r="G94" s="56">
        <v>1815</v>
      </c>
      <c r="H94" s="21" t="s">
        <v>69</v>
      </c>
      <c r="I94" s="18"/>
    </row>
    <row r="95" spans="2:9" x14ac:dyDescent="0.3">
      <c r="B95" s="111"/>
      <c r="C95" s="19" t="s">
        <v>214</v>
      </c>
      <c r="D95" s="15" t="s">
        <v>29</v>
      </c>
      <c r="E95" s="54">
        <v>38</v>
      </c>
      <c r="F95" s="56">
        <v>32.671087286011939</v>
      </c>
      <c r="G95" s="56">
        <v>19</v>
      </c>
      <c r="H95" s="21" t="s">
        <v>69</v>
      </c>
      <c r="I95" s="18"/>
    </row>
    <row r="96" spans="2:9" x14ac:dyDescent="0.3">
      <c r="B96" s="111"/>
      <c r="C96" s="19" t="s">
        <v>216</v>
      </c>
      <c r="D96" s="15" t="s">
        <v>29</v>
      </c>
      <c r="E96" s="54">
        <v>1836</v>
      </c>
      <c r="F96" s="56">
        <v>866.46958622780232</v>
      </c>
      <c r="G96" s="56">
        <v>1283</v>
      </c>
      <c r="H96" s="21" t="s">
        <v>69</v>
      </c>
      <c r="I96" s="18"/>
    </row>
    <row r="97" spans="2:9" x14ac:dyDescent="0.3">
      <c r="B97" s="111"/>
      <c r="C97" s="30" t="s">
        <v>220</v>
      </c>
      <c r="D97" s="15" t="s">
        <v>29</v>
      </c>
      <c r="E97" s="54">
        <v>12641</v>
      </c>
      <c r="F97" s="56">
        <v>11917.097702400441</v>
      </c>
      <c r="G97" s="56">
        <v>11720</v>
      </c>
      <c r="H97" s="21" t="s">
        <v>69</v>
      </c>
      <c r="I97" s="18"/>
    </row>
    <row r="98" spans="2:9" x14ac:dyDescent="0.3">
      <c r="B98" s="111"/>
      <c r="C98" s="37" t="s">
        <v>211</v>
      </c>
      <c r="D98" s="23" t="s">
        <v>26</v>
      </c>
      <c r="E98" s="54">
        <v>9146</v>
      </c>
      <c r="F98" s="56">
        <v>9379.7174040236459</v>
      </c>
      <c r="G98" s="56">
        <v>9117</v>
      </c>
      <c r="H98" s="21" t="s">
        <v>69</v>
      </c>
      <c r="I98" s="47"/>
    </row>
    <row r="99" spans="2:9" x14ac:dyDescent="0.3">
      <c r="B99" s="111"/>
      <c r="C99" s="19" t="s">
        <v>212</v>
      </c>
      <c r="D99" s="15" t="s">
        <v>29</v>
      </c>
      <c r="E99" s="54">
        <v>1729</v>
      </c>
      <c r="F99" s="56">
        <v>1423.9903832399727</v>
      </c>
      <c r="G99" s="56">
        <v>1666</v>
      </c>
      <c r="H99" s="21" t="s">
        <v>69</v>
      </c>
      <c r="I99" s="18"/>
    </row>
    <row r="100" spans="2:9" x14ac:dyDescent="0.3">
      <c r="B100" s="111"/>
      <c r="C100" s="19" t="s">
        <v>214</v>
      </c>
      <c r="D100" s="15" t="s">
        <v>29</v>
      </c>
      <c r="E100" s="54">
        <v>186</v>
      </c>
      <c r="F100" s="56">
        <v>42.224651881423625</v>
      </c>
      <c r="G100" s="56">
        <v>24</v>
      </c>
      <c r="H100" s="21" t="s">
        <v>69</v>
      </c>
      <c r="I100" s="18"/>
    </row>
    <row r="101" spans="2:9" x14ac:dyDescent="0.3">
      <c r="B101" s="111"/>
      <c r="C101" s="19" t="s">
        <v>216</v>
      </c>
      <c r="D101" s="15" t="s">
        <v>29</v>
      </c>
      <c r="E101" s="54">
        <v>1581</v>
      </c>
      <c r="F101" s="56">
        <v>1071.165263255398</v>
      </c>
      <c r="G101" s="56">
        <v>911</v>
      </c>
      <c r="H101" s="21" t="s">
        <v>69</v>
      </c>
      <c r="I101" s="18"/>
    </row>
    <row r="102" spans="2:9" x14ac:dyDescent="0.3">
      <c r="B102" s="111"/>
      <c r="C102" s="30" t="s">
        <v>221</v>
      </c>
      <c r="D102" s="15" t="s">
        <v>29</v>
      </c>
      <c r="E102" s="54">
        <v>6063</v>
      </c>
      <c r="F102" s="56">
        <v>3861.0234603619328</v>
      </c>
      <c r="G102" s="56">
        <v>3859</v>
      </c>
      <c r="H102" s="21" t="s">
        <v>69</v>
      </c>
      <c r="I102" s="47"/>
    </row>
    <row r="103" spans="2:9" x14ac:dyDescent="0.3">
      <c r="B103" s="111"/>
      <c r="C103" s="37" t="s">
        <v>211</v>
      </c>
      <c r="D103" s="15" t="s">
        <v>29</v>
      </c>
      <c r="E103" s="54">
        <v>5785</v>
      </c>
      <c r="F103" s="56">
        <v>3218.3344335700003</v>
      </c>
      <c r="G103" s="56">
        <v>3333</v>
      </c>
      <c r="H103" s="21" t="s">
        <v>69</v>
      </c>
      <c r="I103" s="47"/>
    </row>
    <row r="104" spans="2:9" x14ac:dyDescent="0.3">
      <c r="B104" s="111"/>
      <c r="C104" s="19" t="s">
        <v>212</v>
      </c>
      <c r="D104" s="15" t="s">
        <v>29</v>
      </c>
      <c r="E104" s="54">
        <v>558</v>
      </c>
      <c r="F104" s="56">
        <v>467.12247573712585</v>
      </c>
      <c r="G104" s="56">
        <v>490</v>
      </c>
      <c r="H104" s="21" t="s">
        <v>69</v>
      </c>
      <c r="I104" s="47"/>
    </row>
    <row r="105" spans="2:9" x14ac:dyDescent="0.3">
      <c r="B105" s="111"/>
      <c r="C105" s="19" t="s">
        <v>214</v>
      </c>
      <c r="D105" s="15" t="s">
        <v>29</v>
      </c>
      <c r="E105" s="54">
        <v>14</v>
      </c>
      <c r="F105" s="56">
        <v>9.7092184052955446</v>
      </c>
      <c r="G105" s="56">
        <v>6</v>
      </c>
      <c r="H105" s="21" t="s">
        <v>69</v>
      </c>
      <c r="I105" s="47"/>
    </row>
    <row r="106" spans="2:9" x14ac:dyDescent="0.3">
      <c r="B106" s="111"/>
      <c r="C106" s="19" t="s">
        <v>216</v>
      </c>
      <c r="D106" s="23" t="s">
        <v>26</v>
      </c>
      <c r="E106" s="54">
        <v>-294</v>
      </c>
      <c r="F106" s="56">
        <v>165.85733264951097</v>
      </c>
      <c r="G106" s="56">
        <v>30</v>
      </c>
      <c r="H106" s="21" t="s">
        <v>69</v>
      </c>
      <c r="I106" s="47"/>
    </row>
    <row r="107" spans="2:9" x14ac:dyDescent="0.3">
      <c r="B107" s="111"/>
      <c r="C107" s="30" t="s">
        <v>222</v>
      </c>
      <c r="D107" s="15" t="s">
        <v>29</v>
      </c>
      <c r="E107" s="54">
        <v>11645</v>
      </c>
      <c r="F107" s="56">
        <v>9273.6430731592791</v>
      </c>
      <c r="G107" s="56">
        <v>7943</v>
      </c>
      <c r="H107" s="21" t="s">
        <v>69</v>
      </c>
      <c r="I107" s="47"/>
    </row>
    <row r="108" spans="2:9" x14ac:dyDescent="0.3">
      <c r="B108" s="111"/>
      <c r="C108" s="37" t="s">
        <v>211</v>
      </c>
      <c r="D108" s="15" t="s">
        <v>29</v>
      </c>
      <c r="E108" s="54">
        <v>9591</v>
      </c>
      <c r="F108" s="56">
        <v>7783.825871</v>
      </c>
      <c r="G108" s="56">
        <v>6641</v>
      </c>
      <c r="H108" s="21" t="s">
        <v>69</v>
      </c>
      <c r="I108" s="47"/>
    </row>
    <row r="109" spans="2:9" x14ac:dyDescent="0.3">
      <c r="B109" s="111"/>
      <c r="C109" s="19" t="s">
        <v>212</v>
      </c>
      <c r="D109" s="15" t="s">
        <v>29</v>
      </c>
      <c r="E109" s="54">
        <v>984</v>
      </c>
      <c r="F109" s="56">
        <v>668.32434719009098</v>
      </c>
      <c r="G109" s="56">
        <v>579</v>
      </c>
      <c r="H109" s="21" t="s">
        <v>69</v>
      </c>
      <c r="I109" s="47"/>
    </row>
    <row r="110" spans="2:9" x14ac:dyDescent="0.3">
      <c r="B110" s="111"/>
      <c r="C110" s="19" t="s">
        <v>214</v>
      </c>
      <c r="D110" s="15" t="s">
        <v>29</v>
      </c>
      <c r="E110" s="54">
        <v>198</v>
      </c>
      <c r="F110" s="56">
        <v>112.93891087771244</v>
      </c>
      <c r="G110" s="56">
        <v>90</v>
      </c>
      <c r="H110" s="21" t="s">
        <v>69</v>
      </c>
      <c r="I110" s="47"/>
    </row>
    <row r="111" spans="2:9" x14ac:dyDescent="0.3">
      <c r="B111" s="111"/>
      <c r="C111" s="19" t="s">
        <v>216</v>
      </c>
      <c r="D111" s="15" t="s">
        <v>29</v>
      </c>
      <c r="E111" s="54">
        <v>871</v>
      </c>
      <c r="F111" s="56">
        <v>708.55394409147607</v>
      </c>
      <c r="G111" s="56">
        <v>632</v>
      </c>
      <c r="H111" s="21" t="s">
        <v>69</v>
      </c>
      <c r="I111" s="18"/>
    </row>
    <row r="112" spans="2:9" x14ac:dyDescent="0.3">
      <c r="B112" s="111"/>
      <c r="C112" s="30" t="s">
        <v>223</v>
      </c>
      <c r="D112" s="15" t="s">
        <v>29</v>
      </c>
      <c r="E112" s="54">
        <v>53021</v>
      </c>
      <c r="F112" s="56">
        <v>50908</v>
      </c>
      <c r="G112" s="56">
        <v>46832</v>
      </c>
      <c r="H112" s="59">
        <v>37291</v>
      </c>
      <c r="I112" s="47"/>
    </row>
    <row r="113" spans="2:9" x14ac:dyDescent="0.3">
      <c r="B113" s="111"/>
      <c r="C113" s="30" t="s">
        <v>224</v>
      </c>
      <c r="D113" s="23" t="s">
        <v>26</v>
      </c>
      <c r="E113" s="54">
        <v>11941</v>
      </c>
      <c r="F113" s="56">
        <v>12196</v>
      </c>
      <c r="G113" s="56">
        <v>12193</v>
      </c>
      <c r="H113" s="59">
        <v>8981</v>
      </c>
      <c r="I113" s="47"/>
    </row>
    <row r="114" spans="2:9" x14ac:dyDescent="0.3">
      <c r="B114" s="111"/>
      <c r="C114" s="30" t="s">
        <v>225</v>
      </c>
      <c r="D114" s="23" t="s">
        <v>26</v>
      </c>
      <c r="E114" s="54">
        <v>22</v>
      </c>
      <c r="F114" s="56">
        <v>24</v>
      </c>
      <c r="G114" s="56">
        <v>26</v>
      </c>
      <c r="H114" s="59">
        <v>24</v>
      </c>
      <c r="I114" s="47"/>
    </row>
    <row r="115" spans="2:9" ht="26" x14ac:dyDescent="0.3">
      <c r="B115" s="111"/>
      <c r="C115" s="30" t="s">
        <v>226</v>
      </c>
      <c r="D115" s="15" t="s">
        <v>29</v>
      </c>
      <c r="E115" s="54">
        <v>12899</v>
      </c>
      <c r="F115" s="56">
        <v>12011</v>
      </c>
      <c r="G115" s="56">
        <v>12952</v>
      </c>
      <c r="H115" s="59">
        <v>10235</v>
      </c>
      <c r="I115" s="47" t="s">
        <v>227</v>
      </c>
    </row>
    <row r="116" spans="2:9" x14ac:dyDescent="0.3">
      <c r="B116" s="112"/>
      <c r="C116" s="30" t="s">
        <v>228</v>
      </c>
      <c r="D116" s="23" t="s">
        <v>80</v>
      </c>
      <c r="E116" s="54">
        <v>24</v>
      </c>
      <c r="F116" s="56">
        <v>24</v>
      </c>
      <c r="G116" s="56">
        <v>28</v>
      </c>
      <c r="H116" s="59">
        <v>27</v>
      </c>
      <c r="I116" s="18"/>
    </row>
    <row r="117" spans="2:9" x14ac:dyDescent="0.3">
      <c r="B117" s="43"/>
    </row>
    <row r="118" spans="2:9" x14ac:dyDescent="0.3">
      <c r="B118" s="48" t="s">
        <v>229</v>
      </c>
      <c r="C118" s="49"/>
      <c r="D118" s="49"/>
      <c r="E118" s="49"/>
      <c r="F118" s="49"/>
      <c r="G118" s="49"/>
      <c r="H118" s="49"/>
      <c r="I118" s="53"/>
    </row>
    <row r="119" spans="2:9" ht="44.5" customHeight="1" x14ac:dyDescent="0.3">
      <c r="B119" s="131" t="s">
        <v>230</v>
      </c>
      <c r="C119" s="131"/>
      <c r="D119" s="131"/>
      <c r="E119" s="131"/>
      <c r="F119" s="131"/>
      <c r="G119" s="131"/>
      <c r="H119" s="131"/>
      <c r="I119" s="131"/>
    </row>
    <row r="121" spans="2:9" x14ac:dyDescent="0.3">
      <c r="B121" s="35"/>
      <c r="C121" s="113" t="s">
        <v>46</v>
      </c>
      <c r="D121" s="11"/>
      <c r="E121" s="61"/>
      <c r="F121" s="115">
        <v>2023</v>
      </c>
      <c r="G121" s="115">
        <v>2022</v>
      </c>
      <c r="H121" s="115">
        <v>2021</v>
      </c>
      <c r="I121" s="120" t="s">
        <v>21</v>
      </c>
    </row>
    <row r="122" spans="2:9" x14ac:dyDescent="0.3">
      <c r="B122" s="36"/>
      <c r="C122" s="114"/>
      <c r="D122" s="13" t="s">
        <v>22</v>
      </c>
      <c r="E122" s="62">
        <v>2024</v>
      </c>
      <c r="F122" s="116"/>
      <c r="G122" s="116"/>
      <c r="H122" s="116"/>
      <c r="I122" s="121"/>
    </row>
    <row r="123" spans="2:9" ht="47.5" customHeight="1" x14ac:dyDescent="0.3">
      <c r="B123" s="50" t="s">
        <v>16</v>
      </c>
      <c r="C123" s="19" t="s">
        <v>231</v>
      </c>
      <c r="D123" s="23" t="s">
        <v>80</v>
      </c>
      <c r="E123" s="27">
        <v>7</v>
      </c>
      <c r="F123" s="17">
        <v>7</v>
      </c>
      <c r="G123" s="17">
        <v>7</v>
      </c>
      <c r="H123" s="17">
        <v>7</v>
      </c>
      <c r="I123" s="18" t="s">
        <v>232</v>
      </c>
    </row>
  </sheetData>
  <sheetProtection algorithmName="SHA-512" hashValue="y9iaTt4Wkn/6/7eg8iOKoBJnOsMlx6X6NMeONFFoOTuG/IgwxlNS8imAMPj9VDOgut9rebNR1JR7aibniE5fZg==" saltValue="YT7ziupECmlyPecbL6BWSw==" spinCount="100000" sheet="1" objects="1" scenarios="1"/>
  <mergeCells count="36">
    <mergeCell ref="B119:I119"/>
    <mergeCell ref="C121:C122"/>
    <mergeCell ref="F121:F122"/>
    <mergeCell ref="H121:H122"/>
    <mergeCell ref="I121:I122"/>
    <mergeCell ref="G121:G122"/>
    <mergeCell ref="B28:B78"/>
    <mergeCell ref="C26:C27"/>
    <mergeCell ref="F26:F27"/>
    <mergeCell ref="H26:H27"/>
    <mergeCell ref="I26:I27"/>
    <mergeCell ref="G26:G27"/>
    <mergeCell ref="I62:I63"/>
    <mergeCell ref="C80:C81"/>
    <mergeCell ref="F80:F81"/>
    <mergeCell ref="H80:H81"/>
    <mergeCell ref="I80:I81"/>
    <mergeCell ref="B82:B116"/>
    <mergeCell ref="G80:G81"/>
    <mergeCell ref="C16:C17"/>
    <mergeCell ref="F16:F17"/>
    <mergeCell ref="H16:H17"/>
    <mergeCell ref="I16:I17"/>
    <mergeCell ref="B18:B24"/>
    <mergeCell ref="G16:G17"/>
    <mergeCell ref="C9:C10"/>
    <mergeCell ref="F9:F10"/>
    <mergeCell ref="H9:H10"/>
    <mergeCell ref="I9:I10"/>
    <mergeCell ref="B11:B14"/>
    <mergeCell ref="G9:G10"/>
    <mergeCell ref="C5:C6"/>
    <mergeCell ref="F5:F6"/>
    <mergeCell ref="H5:H6"/>
    <mergeCell ref="I5:I6"/>
    <mergeCell ref="G5:G6"/>
  </mergeCells>
  <phoneticPr fontId="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F2735-60EF-4DA2-A35C-F1D5C1B389FF}">
  <sheetPr>
    <tabColor rgb="FF678AA7"/>
  </sheetPr>
  <dimension ref="B1:H126"/>
  <sheetViews>
    <sheetView tabSelected="1" workbookViewId="0">
      <selection activeCell="B7" sqref="B7"/>
    </sheetView>
  </sheetViews>
  <sheetFormatPr defaultColWidth="8.7265625" defaultRowHeight="14.5" x14ac:dyDescent="0.35"/>
  <cols>
    <col min="1" max="1" width="2.54296875" style="69" customWidth="1"/>
    <col min="2" max="2" width="55.81640625" style="69" customWidth="1"/>
    <col min="3" max="8" width="10.81640625" style="69" customWidth="1"/>
    <col min="9" max="16384" width="8.7265625" style="69"/>
  </cols>
  <sheetData>
    <row r="1" spans="2:8" ht="20" x14ac:dyDescent="0.4">
      <c r="B1" s="2" t="s">
        <v>233</v>
      </c>
    </row>
    <row r="2" spans="2:8" x14ac:dyDescent="0.35">
      <c r="B2" s="1" t="s">
        <v>234</v>
      </c>
    </row>
    <row r="4" spans="2:8" x14ac:dyDescent="0.35">
      <c r="B4" s="73" t="s">
        <v>235</v>
      </c>
      <c r="C4" s="74" t="s">
        <v>236</v>
      </c>
      <c r="D4" s="93" t="s">
        <v>237</v>
      </c>
      <c r="E4" s="94" t="s">
        <v>238</v>
      </c>
      <c r="F4" s="94" t="s">
        <v>239</v>
      </c>
      <c r="G4" s="94" t="s">
        <v>240</v>
      </c>
      <c r="H4" s="94" t="s">
        <v>241</v>
      </c>
    </row>
    <row r="5" spans="2:8" x14ac:dyDescent="0.35">
      <c r="B5" s="75" t="s">
        <v>242</v>
      </c>
      <c r="C5" s="76"/>
      <c r="D5" s="76"/>
      <c r="E5" s="95"/>
      <c r="F5" s="95"/>
      <c r="G5" s="95"/>
      <c r="H5" s="95"/>
    </row>
    <row r="6" spans="2:8" ht="15.5" x14ac:dyDescent="0.35">
      <c r="B6" s="108" t="s">
        <v>243</v>
      </c>
      <c r="C6" s="78"/>
      <c r="D6" s="79"/>
      <c r="E6" s="78"/>
      <c r="F6" s="78"/>
      <c r="G6" s="78"/>
      <c r="H6" s="78"/>
    </row>
    <row r="7" spans="2:8" x14ac:dyDescent="0.35">
      <c r="B7" s="80" t="s">
        <v>244</v>
      </c>
      <c r="C7" s="81" t="s">
        <v>245</v>
      </c>
      <c r="D7" s="102">
        <v>53.9</v>
      </c>
      <c r="E7" s="82">
        <v>51.6</v>
      </c>
      <c r="F7" s="82">
        <v>44.2</v>
      </c>
      <c r="G7" s="82">
        <v>41.1</v>
      </c>
      <c r="H7" s="82">
        <v>39.700000000000003</v>
      </c>
    </row>
    <row r="8" spans="2:8" x14ac:dyDescent="0.35">
      <c r="B8" s="108" t="s">
        <v>246</v>
      </c>
      <c r="C8" s="78"/>
      <c r="D8" s="103"/>
      <c r="E8" s="78"/>
      <c r="F8" s="78"/>
      <c r="G8" s="78"/>
      <c r="H8" s="78"/>
    </row>
    <row r="9" spans="2:8" x14ac:dyDescent="0.35">
      <c r="B9" s="80" t="s">
        <v>247</v>
      </c>
      <c r="C9" s="81" t="s">
        <v>248</v>
      </c>
      <c r="D9" s="102">
        <v>58.5</v>
      </c>
      <c r="E9" s="82">
        <v>53.9</v>
      </c>
      <c r="F9" s="82">
        <v>45.7</v>
      </c>
      <c r="G9" s="82" t="s">
        <v>69</v>
      </c>
      <c r="H9" s="82" t="s">
        <v>69</v>
      </c>
    </row>
    <row r="10" spans="2:8" x14ac:dyDescent="0.35">
      <c r="B10" s="83" t="s">
        <v>249</v>
      </c>
      <c r="C10" s="81" t="s">
        <v>248</v>
      </c>
      <c r="D10" s="102">
        <v>54.3</v>
      </c>
      <c r="E10" s="82">
        <v>36.200000000000003</v>
      </c>
      <c r="F10" s="82">
        <v>27.9</v>
      </c>
      <c r="G10" s="82" t="s">
        <v>69</v>
      </c>
      <c r="H10" s="82" t="s">
        <v>69</v>
      </c>
    </row>
    <row r="11" spans="2:8" x14ac:dyDescent="0.35">
      <c r="B11" s="84" t="s">
        <v>250</v>
      </c>
      <c r="C11" s="81" t="s">
        <v>248</v>
      </c>
      <c r="D11" s="102">
        <v>4.2</v>
      </c>
      <c r="E11" s="82">
        <v>17.7</v>
      </c>
      <c r="F11" s="82">
        <v>17.8</v>
      </c>
      <c r="G11" s="82" t="s">
        <v>69</v>
      </c>
      <c r="H11" s="82" t="s">
        <v>69</v>
      </c>
    </row>
    <row r="12" spans="2:8" x14ac:dyDescent="0.35">
      <c r="B12" s="80" t="s">
        <v>251</v>
      </c>
      <c r="C12" s="81" t="s">
        <v>252</v>
      </c>
      <c r="D12" s="104">
        <v>369</v>
      </c>
      <c r="E12" s="85">
        <v>214</v>
      </c>
      <c r="F12" s="85">
        <v>245</v>
      </c>
      <c r="G12" s="82" t="s">
        <v>69</v>
      </c>
      <c r="H12" s="82" t="s">
        <v>69</v>
      </c>
    </row>
    <row r="13" spans="2:8" x14ac:dyDescent="0.35">
      <c r="B13" s="80" t="s">
        <v>253</v>
      </c>
      <c r="C13" s="81" t="s">
        <v>252</v>
      </c>
      <c r="D13" s="104">
        <v>2</v>
      </c>
      <c r="E13" s="85">
        <v>8</v>
      </c>
      <c r="F13" s="85">
        <v>4</v>
      </c>
      <c r="G13" s="82" t="s">
        <v>69</v>
      </c>
      <c r="H13" s="82" t="s">
        <v>69</v>
      </c>
    </row>
    <row r="14" spans="2:8" x14ac:dyDescent="0.35">
      <c r="B14" s="80" t="s">
        <v>254</v>
      </c>
      <c r="C14" s="81" t="s">
        <v>248</v>
      </c>
      <c r="D14" s="105">
        <v>39</v>
      </c>
      <c r="E14" s="86">
        <v>34</v>
      </c>
      <c r="F14" s="86">
        <v>38</v>
      </c>
      <c r="G14" s="82" t="s">
        <v>69</v>
      </c>
      <c r="H14" s="82" t="s">
        <v>69</v>
      </c>
    </row>
    <row r="15" spans="2:8" x14ac:dyDescent="0.35">
      <c r="B15" s="87" t="s">
        <v>255</v>
      </c>
      <c r="C15" s="81" t="s">
        <v>252</v>
      </c>
      <c r="D15" s="104">
        <v>81</v>
      </c>
      <c r="E15" s="85">
        <v>58</v>
      </c>
      <c r="F15" s="85">
        <v>55</v>
      </c>
      <c r="G15" s="82" t="s">
        <v>69</v>
      </c>
      <c r="H15" s="82" t="s">
        <v>69</v>
      </c>
    </row>
    <row r="16" spans="2:8" x14ac:dyDescent="0.35">
      <c r="B16" s="88" t="s">
        <v>256</v>
      </c>
      <c r="C16" s="81"/>
      <c r="D16" s="102"/>
      <c r="E16" s="82"/>
      <c r="F16" s="82"/>
      <c r="G16" s="82"/>
      <c r="H16" s="82"/>
    </row>
    <row r="17" spans="2:8" x14ac:dyDescent="0.35">
      <c r="B17" s="89" t="s">
        <v>257</v>
      </c>
      <c r="C17" s="81" t="s">
        <v>248</v>
      </c>
      <c r="D17" s="104">
        <v>732</v>
      </c>
      <c r="E17" s="85">
        <v>502</v>
      </c>
      <c r="F17" s="85">
        <v>566</v>
      </c>
      <c r="G17" s="82" t="s">
        <v>69</v>
      </c>
      <c r="H17" s="82" t="s">
        <v>69</v>
      </c>
    </row>
    <row r="18" spans="2:8" x14ac:dyDescent="0.35">
      <c r="B18" s="80" t="s">
        <v>258</v>
      </c>
      <c r="C18" s="81" t="s">
        <v>248</v>
      </c>
      <c r="D18" s="104">
        <v>230</v>
      </c>
      <c r="E18" s="85">
        <v>0</v>
      </c>
      <c r="F18" s="85">
        <v>200</v>
      </c>
      <c r="G18" s="82" t="s">
        <v>69</v>
      </c>
      <c r="H18" s="82" t="s">
        <v>69</v>
      </c>
    </row>
    <row r="19" spans="2:8" x14ac:dyDescent="0.35">
      <c r="B19" s="80" t="s">
        <v>259</v>
      </c>
      <c r="C19" s="81" t="s">
        <v>248</v>
      </c>
      <c r="D19" s="104">
        <v>438</v>
      </c>
      <c r="E19" s="85">
        <v>415</v>
      </c>
      <c r="F19" s="85">
        <v>404.3</v>
      </c>
      <c r="G19" s="82" t="s">
        <v>69</v>
      </c>
      <c r="H19" s="82" t="s">
        <v>69</v>
      </c>
    </row>
    <row r="20" spans="2:8" x14ac:dyDescent="0.35">
      <c r="B20" s="84" t="s">
        <v>260</v>
      </c>
      <c r="C20" s="81" t="s">
        <v>248</v>
      </c>
      <c r="D20" s="104">
        <v>290</v>
      </c>
      <c r="E20" s="85">
        <v>97</v>
      </c>
      <c r="F20" s="82" t="s">
        <v>69</v>
      </c>
      <c r="G20" s="82" t="s">
        <v>69</v>
      </c>
      <c r="H20" s="82" t="s">
        <v>69</v>
      </c>
    </row>
    <row r="21" spans="2:8" x14ac:dyDescent="0.35">
      <c r="B21" s="84" t="s">
        <v>261</v>
      </c>
      <c r="C21" s="81" t="s">
        <v>248</v>
      </c>
      <c r="D21" s="104">
        <v>148</v>
      </c>
      <c r="E21" s="85">
        <v>89</v>
      </c>
      <c r="F21" s="82" t="s">
        <v>69</v>
      </c>
      <c r="G21" s="82" t="s">
        <v>69</v>
      </c>
      <c r="H21" s="82" t="s">
        <v>69</v>
      </c>
    </row>
    <row r="22" spans="2:8" x14ac:dyDescent="0.35">
      <c r="B22" s="87" t="s">
        <v>262</v>
      </c>
      <c r="C22" s="81" t="s">
        <v>252</v>
      </c>
      <c r="D22" s="104">
        <v>42</v>
      </c>
      <c r="E22" s="85">
        <v>31</v>
      </c>
      <c r="F22" s="85">
        <v>29</v>
      </c>
      <c r="G22" s="82" t="s">
        <v>69</v>
      </c>
      <c r="H22" s="82" t="s">
        <v>69</v>
      </c>
    </row>
    <row r="23" spans="2:8" x14ac:dyDescent="0.35">
      <c r="B23" s="80" t="s">
        <v>263</v>
      </c>
      <c r="C23" s="81" t="s">
        <v>252</v>
      </c>
      <c r="D23" s="104">
        <v>8910</v>
      </c>
      <c r="E23" s="85">
        <v>7660</v>
      </c>
      <c r="F23" s="85">
        <v>7026</v>
      </c>
      <c r="G23" s="82" t="s">
        <v>69</v>
      </c>
      <c r="H23" s="82" t="s">
        <v>69</v>
      </c>
    </row>
    <row r="24" spans="2:8" ht="15.5" x14ac:dyDescent="0.35">
      <c r="B24" s="108" t="s">
        <v>264</v>
      </c>
      <c r="C24" s="78"/>
      <c r="D24" s="103"/>
      <c r="E24" s="78"/>
      <c r="F24" s="78"/>
      <c r="G24" s="78"/>
      <c r="H24" s="78"/>
    </row>
    <row r="25" spans="2:8" x14ac:dyDescent="0.35">
      <c r="B25" s="80" t="s">
        <v>265</v>
      </c>
      <c r="C25" s="81" t="s">
        <v>245</v>
      </c>
      <c r="D25" s="102">
        <v>49.6</v>
      </c>
      <c r="E25" s="82">
        <v>40.9</v>
      </c>
      <c r="F25" s="82" t="s">
        <v>69</v>
      </c>
      <c r="G25" s="82" t="s">
        <v>69</v>
      </c>
      <c r="H25" s="82" t="s">
        <v>69</v>
      </c>
    </row>
    <row r="26" spans="2:8" x14ac:dyDescent="0.35">
      <c r="B26" s="80" t="s">
        <v>266</v>
      </c>
      <c r="C26" s="81" t="s">
        <v>252</v>
      </c>
      <c r="D26" s="104">
        <v>229000</v>
      </c>
      <c r="E26" s="85">
        <v>223000</v>
      </c>
      <c r="F26" s="82" t="s">
        <v>69</v>
      </c>
      <c r="G26" s="82" t="s">
        <v>69</v>
      </c>
      <c r="H26" s="82" t="s">
        <v>69</v>
      </c>
    </row>
    <row r="27" spans="2:8" x14ac:dyDescent="0.35">
      <c r="B27" s="108" t="s">
        <v>267</v>
      </c>
      <c r="C27" s="78"/>
      <c r="D27" s="103"/>
      <c r="E27" s="78"/>
      <c r="F27" s="78"/>
      <c r="G27" s="78"/>
      <c r="H27" s="78"/>
    </row>
    <row r="28" spans="2:8" x14ac:dyDescent="0.35">
      <c r="B28" s="80" t="s">
        <v>268</v>
      </c>
      <c r="C28" s="81" t="s">
        <v>248</v>
      </c>
      <c r="D28" s="104">
        <v>6757</v>
      </c>
      <c r="E28" s="85">
        <v>8352</v>
      </c>
      <c r="F28" s="85">
        <v>5186</v>
      </c>
      <c r="G28" s="85">
        <v>3626</v>
      </c>
      <c r="H28" s="85">
        <v>3167</v>
      </c>
    </row>
    <row r="29" spans="2:8" x14ac:dyDescent="0.35">
      <c r="B29" s="80" t="s">
        <v>269</v>
      </c>
      <c r="C29" s="81" t="s">
        <v>248</v>
      </c>
      <c r="D29" s="104">
        <v>1068</v>
      </c>
      <c r="E29" s="85">
        <v>1300</v>
      </c>
      <c r="F29" s="85">
        <v>806</v>
      </c>
      <c r="G29" s="85">
        <v>676</v>
      </c>
      <c r="H29" s="85">
        <v>669</v>
      </c>
    </row>
    <row r="30" spans="2:8" x14ac:dyDescent="0.35">
      <c r="B30" s="80" t="s">
        <v>270</v>
      </c>
      <c r="C30" s="81" t="s">
        <v>252</v>
      </c>
      <c r="D30" s="104">
        <v>94</v>
      </c>
      <c r="E30" s="85">
        <v>103</v>
      </c>
      <c r="F30" s="85">
        <v>98</v>
      </c>
      <c r="G30" s="85">
        <v>87</v>
      </c>
      <c r="H30" s="85">
        <v>79</v>
      </c>
    </row>
    <row r="31" spans="2:8" x14ac:dyDescent="0.35">
      <c r="B31" s="108" t="s">
        <v>271</v>
      </c>
      <c r="C31" s="78"/>
      <c r="D31" s="103"/>
      <c r="E31" s="78"/>
      <c r="F31" s="78"/>
      <c r="G31" s="78"/>
      <c r="H31" s="78"/>
    </row>
    <row r="32" spans="2:8" ht="15.5" x14ac:dyDescent="0.35">
      <c r="B32" s="80" t="s">
        <v>272</v>
      </c>
      <c r="C32" s="81" t="s">
        <v>245</v>
      </c>
      <c r="D32" s="102">
        <v>21.9</v>
      </c>
      <c r="E32" s="82">
        <v>20.5</v>
      </c>
      <c r="F32" s="82">
        <v>18</v>
      </c>
      <c r="G32" s="82">
        <v>16.3</v>
      </c>
      <c r="H32" s="82" t="s">
        <v>69</v>
      </c>
    </row>
    <row r="33" spans="2:8" x14ac:dyDescent="0.35">
      <c r="B33" s="84" t="s">
        <v>273</v>
      </c>
      <c r="C33" s="81" t="s">
        <v>245</v>
      </c>
      <c r="D33" s="102">
        <v>20.100000000000001</v>
      </c>
      <c r="E33" s="82">
        <v>18.399999999999999</v>
      </c>
      <c r="F33" s="82">
        <v>15.8</v>
      </c>
      <c r="G33" s="82">
        <v>14.2</v>
      </c>
      <c r="H33" s="82" t="s">
        <v>69</v>
      </c>
    </row>
    <row r="34" spans="2:8" x14ac:dyDescent="0.35">
      <c r="B34" s="84" t="s">
        <v>274</v>
      </c>
      <c r="C34" s="81" t="s">
        <v>245</v>
      </c>
      <c r="D34" s="102">
        <v>1.8</v>
      </c>
      <c r="E34" s="82">
        <v>2.1</v>
      </c>
      <c r="F34" s="82">
        <v>2.2000000000000002</v>
      </c>
      <c r="G34" s="82">
        <v>2.1</v>
      </c>
      <c r="H34" s="82" t="s">
        <v>69</v>
      </c>
    </row>
    <row r="35" spans="2:8" x14ac:dyDescent="0.35">
      <c r="B35" s="80" t="s">
        <v>275</v>
      </c>
      <c r="C35" s="81" t="s">
        <v>252</v>
      </c>
      <c r="D35" s="104">
        <v>69429</v>
      </c>
      <c r="E35" s="85">
        <v>68613</v>
      </c>
      <c r="F35" s="85">
        <v>67804</v>
      </c>
      <c r="G35" s="85">
        <v>76125</v>
      </c>
      <c r="H35" s="82" t="s">
        <v>69</v>
      </c>
    </row>
    <row r="36" spans="2:8" x14ac:dyDescent="0.35">
      <c r="B36" s="90" t="s">
        <v>276</v>
      </c>
      <c r="C36" s="81"/>
      <c r="D36" s="102"/>
      <c r="E36" s="82"/>
      <c r="F36" s="82"/>
      <c r="G36" s="82"/>
      <c r="H36" s="82"/>
    </row>
    <row r="37" spans="2:8" x14ac:dyDescent="0.35">
      <c r="B37" s="80" t="s">
        <v>277</v>
      </c>
      <c r="C37" s="81" t="s">
        <v>245</v>
      </c>
      <c r="D37" s="102">
        <v>1</v>
      </c>
      <c r="E37" s="82">
        <v>1.5</v>
      </c>
      <c r="F37" s="82">
        <v>1.3</v>
      </c>
      <c r="G37" s="82">
        <v>0.8</v>
      </c>
      <c r="H37" s="82" t="s">
        <v>69</v>
      </c>
    </row>
    <row r="38" spans="2:8" ht="26.5" x14ac:dyDescent="0.35">
      <c r="B38" s="89" t="s">
        <v>278</v>
      </c>
      <c r="C38" s="81" t="s">
        <v>252</v>
      </c>
      <c r="D38" s="104">
        <v>1494</v>
      </c>
      <c r="E38" s="85">
        <v>2213</v>
      </c>
      <c r="F38" s="85">
        <v>2014</v>
      </c>
      <c r="G38" s="85">
        <v>1417</v>
      </c>
      <c r="H38" s="82" t="s">
        <v>69</v>
      </c>
    </row>
    <row r="39" spans="2:8" x14ac:dyDescent="0.35">
      <c r="B39" s="80" t="s">
        <v>279</v>
      </c>
      <c r="C39" s="81" t="s">
        <v>252</v>
      </c>
      <c r="D39" s="104">
        <v>16134</v>
      </c>
      <c r="E39" s="85">
        <v>22130</v>
      </c>
      <c r="F39" s="85">
        <v>20014</v>
      </c>
      <c r="G39" s="85">
        <v>14170</v>
      </c>
      <c r="H39" s="82" t="s">
        <v>69</v>
      </c>
    </row>
    <row r="40" spans="2:8" x14ac:dyDescent="0.35">
      <c r="B40" s="90" t="s">
        <v>280</v>
      </c>
      <c r="C40" s="81"/>
      <c r="D40" s="102"/>
      <c r="E40" s="82"/>
      <c r="F40" s="82"/>
      <c r="G40" s="82"/>
      <c r="H40" s="82"/>
    </row>
    <row r="41" spans="2:8" x14ac:dyDescent="0.35">
      <c r="B41" s="80" t="s">
        <v>281</v>
      </c>
      <c r="C41" s="81" t="s">
        <v>245</v>
      </c>
      <c r="D41" s="102">
        <v>2.1</v>
      </c>
      <c r="E41" s="82">
        <v>2.5</v>
      </c>
      <c r="F41" s="82">
        <v>2.4</v>
      </c>
      <c r="G41" s="82">
        <v>1.8</v>
      </c>
      <c r="H41" s="82" t="s">
        <v>69</v>
      </c>
    </row>
    <row r="42" spans="2:8" ht="26.5" x14ac:dyDescent="0.35">
      <c r="B42" s="89" t="s">
        <v>282</v>
      </c>
      <c r="C42" s="81" t="s">
        <v>252</v>
      </c>
      <c r="D42" s="104">
        <v>3819</v>
      </c>
      <c r="E42" s="85">
        <v>4272</v>
      </c>
      <c r="F42" s="85">
        <v>4121</v>
      </c>
      <c r="G42" s="85">
        <v>3329</v>
      </c>
      <c r="H42" s="82" t="s">
        <v>69</v>
      </c>
    </row>
    <row r="43" spans="2:8" x14ac:dyDescent="0.35">
      <c r="B43" s="108" t="s">
        <v>283</v>
      </c>
      <c r="C43" s="78"/>
      <c r="D43" s="103"/>
      <c r="E43" s="78"/>
      <c r="F43" s="78"/>
      <c r="G43" s="78"/>
      <c r="H43" s="78"/>
    </row>
    <row r="44" spans="2:8" x14ac:dyDescent="0.35">
      <c r="B44" s="91" t="s">
        <v>284</v>
      </c>
      <c r="C44" s="81" t="s">
        <v>245</v>
      </c>
      <c r="D44" s="102">
        <v>15.8</v>
      </c>
      <c r="E44" s="82">
        <v>10.8</v>
      </c>
      <c r="F44" s="82">
        <v>13.2</v>
      </c>
      <c r="G44" s="82">
        <v>14.1</v>
      </c>
      <c r="H44" s="82">
        <v>11.2</v>
      </c>
    </row>
    <row r="45" spans="2:8" x14ac:dyDescent="0.35">
      <c r="B45" s="75" t="s">
        <v>285</v>
      </c>
      <c r="C45" s="76"/>
      <c r="D45" s="106"/>
      <c r="E45" s="76"/>
      <c r="F45" s="76"/>
      <c r="G45" s="76"/>
      <c r="H45" s="76"/>
    </row>
    <row r="46" spans="2:8" x14ac:dyDescent="0.35">
      <c r="B46" s="108" t="s">
        <v>286</v>
      </c>
      <c r="C46" s="78"/>
      <c r="D46" s="103"/>
      <c r="E46" s="78"/>
      <c r="F46" s="78"/>
      <c r="G46" s="78"/>
      <c r="H46" s="78"/>
    </row>
    <row r="47" spans="2:8" x14ac:dyDescent="0.35">
      <c r="B47" s="80" t="s">
        <v>287</v>
      </c>
      <c r="C47" s="81" t="s">
        <v>288</v>
      </c>
      <c r="D47" s="102">
        <v>68.7</v>
      </c>
      <c r="E47" s="82">
        <v>65.599999999999994</v>
      </c>
      <c r="F47" s="82">
        <v>59.6</v>
      </c>
      <c r="G47" s="82">
        <v>54.7</v>
      </c>
      <c r="H47" s="82">
        <v>49.2</v>
      </c>
    </row>
    <row r="48" spans="2:8" x14ac:dyDescent="0.35">
      <c r="B48" s="80" t="s">
        <v>289</v>
      </c>
      <c r="C48" s="81" t="s">
        <v>290</v>
      </c>
      <c r="D48" s="102">
        <v>41.8</v>
      </c>
      <c r="E48" s="82">
        <f>39</f>
        <v>39</v>
      </c>
      <c r="F48" s="82">
        <f>33.8</f>
        <v>33.799999999999997</v>
      </c>
      <c r="G48" s="82">
        <f>30.4</f>
        <v>30.4</v>
      </c>
      <c r="H48" s="92">
        <v>28.4</v>
      </c>
    </row>
    <row r="49" spans="2:8" x14ac:dyDescent="0.35">
      <c r="B49" s="80" t="s">
        <v>291</v>
      </c>
      <c r="C49" s="81" t="s">
        <v>288</v>
      </c>
      <c r="D49" s="102">
        <v>1.55</v>
      </c>
      <c r="E49" s="82">
        <v>1.49</v>
      </c>
      <c r="F49" s="82">
        <v>1.41</v>
      </c>
      <c r="G49" s="82">
        <v>1.25</v>
      </c>
      <c r="H49" s="82">
        <v>1.2</v>
      </c>
    </row>
    <row r="50" spans="2:8" x14ac:dyDescent="0.35">
      <c r="B50" s="80" t="s">
        <v>292</v>
      </c>
      <c r="C50" s="81" t="s">
        <v>288</v>
      </c>
      <c r="D50" s="102">
        <v>8.1999999999999993</v>
      </c>
      <c r="E50" s="82">
        <v>7.9</v>
      </c>
      <c r="F50" s="82">
        <v>7.6</v>
      </c>
      <c r="G50" s="82">
        <v>7.2</v>
      </c>
      <c r="H50" s="82">
        <v>6.7</v>
      </c>
    </row>
    <row r="51" spans="2:8" x14ac:dyDescent="0.35">
      <c r="B51" s="108" t="s">
        <v>293</v>
      </c>
      <c r="C51" s="78"/>
      <c r="D51" s="103"/>
      <c r="E51" s="78"/>
      <c r="F51" s="78"/>
      <c r="G51" s="78"/>
      <c r="H51" s="78"/>
    </row>
    <row r="52" spans="2:8" x14ac:dyDescent="0.35">
      <c r="B52" s="80" t="s">
        <v>294</v>
      </c>
      <c r="C52" s="81" t="s">
        <v>288</v>
      </c>
      <c r="D52" s="102">
        <v>73.099999999999994</v>
      </c>
      <c r="E52" s="82">
        <v>57.8</v>
      </c>
      <c r="F52" s="82">
        <v>37.9</v>
      </c>
      <c r="G52" s="82">
        <v>15.3</v>
      </c>
      <c r="H52" s="82">
        <v>6.2</v>
      </c>
    </row>
    <row r="53" spans="2:8" x14ac:dyDescent="0.35">
      <c r="B53" s="80" t="s">
        <v>295</v>
      </c>
      <c r="C53" s="81" t="s">
        <v>245</v>
      </c>
      <c r="D53" s="102">
        <v>27.9</v>
      </c>
      <c r="E53" s="82">
        <v>22.3</v>
      </c>
      <c r="F53" s="82">
        <v>14.8</v>
      </c>
      <c r="G53" s="82">
        <v>5.8</v>
      </c>
      <c r="H53" s="82">
        <f>2.6</f>
        <v>2.6</v>
      </c>
    </row>
    <row r="54" spans="2:8" x14ac:dyDescent="0.35">
      <c r="B54" s="80" t="s">
        <v>296</v>
      </c>
      <c r="C54" s="81" t="s">
        <v>288</v>
      </c>
      <c r="D54" s="102">
        <v>1.36</v>
      </c>
      <c r="E54" s="82">
        <v>1.25</v>
      </c>
      <c r="F54" s="82">
        <v>1.1000000000000001</v>
      </c>
      <c r="G54" s="82">
        <v>0.72</v>
      </c>
      <c r="H54" s="82">
        <v>0.28999999999999998</v>
      </c>
    </row>
    <row r="55" spans="2:8" x14ac:dyDescent="0.35">
      <c r="B55" s="108" t="s">
        <v>297</v>
      </c>
      <c r="C55" s="78"/>
      <c r="D55" s="103"/>
      <c r="E55" s="78"/>
      <c r="F55" s="78"/>
      <c r="G55" s="78"/>
      <c r="H55" s="78"/>
    </row>
    <row r="56" spans="2:8" x14ac:dyDescent="0.35">
      <c r="B56" s="80" t="s">
        <v>298</v>
      </c>
      <c r="C56" s="81" t="s">
        <v>252</v>
      </c>
      <c r="D56" s="105">
        <v>4350</v>
      </c>
      <c r="E56" s="86">
        <v>3581</v>
      </c>
      <c r="F56" s="86">
        <v>2707</v>
      </c>
      <c r="G56" s="86">
        <v>1768</v>
      </c>
      <c r="H56" s="86">
        <v>937</v>
      </c>
    </row>
    <row r="57" spans="2:8" x14ac:dyDescent="0.35">
      <c r="B57" s="80" t="s">
        <v>299</v>
      </c>
      <c r="C57" s="81" t="s">
        <v>252</v>
      </c>
      <c r="D57" s="104">
        <v>633122</v>
      </c>
      <c r="E57" s="85">
        <v>531601</v>
      </c>
      <c r="F57" s="85">
        <v>369288</v>
      </c>
      <c r="G57" s="85">
        <v>246394</v>
      </c>
      <c r="H57" s="85">
        <v>106987</v>
      </c>
    </row>
    <row r="58" spans="2:8" x14ac:dyDescent="0.35">
      <c r="B58" s="80" t="s">
        <v>300</v>
      </c>
      <c r="C58" s="81" t="s">
        <v>245</v>
      </c>
      <c r="D58" s="102">
        <v>21.218</v>
      </c>
      <c r="E58" s="82">
        <v>16.931999999999999</v>
      </c>
      <c r="F58" s="82">
        <v>10.486000000000001</v>
      </c>
      <c r="G58" s="82">
        <v>4.2480000000000002</v>
      </c>
      <c r="H58" s="82">
        <v>1.655</v>
      </c>
    </row>
    <row r="59" spans="2:8" x14ac:dyDescent="0.35">
      <c r="B59" s="108" t="s">
        <v>301</v>
      </c>
      <c r="C59" s="78"/>
      <c r="D59" s="103"/>
      <c r="E59" s="78"/>
      <c r="F59" s="78"/>
      <c r="G59" s="78"/>
      <c r="H59" s="78"/>
    </row>
    <row r="60" spans="2:8" x14ac:dyDescent="0.35">
      <c r="B60" s="80" t="s">
        <v>302</v>
      </c>
      <c r="C60" s="81" t="s">
        <v>252</v>
      </c>
      <c r="D60" s="104">
        <v>84761</v>
      </c>
      <c r="E60" s="85">
        <v>52920</v>
      </c>
      <c r="F60" s="85">
        <v>26195</v>
      </c>
      <c r="G60" s="85">
        <v>11582</v>
      </c>
      <c r="H60" s="82" t="s">
        <v>69</v>
      </c>
    </row>
    <row r="61" spans="2:8" x14ac:dyDescent="0.35">
      <c r="B61" s="80" t="s">
        <v>303</v>
      </c>
      <c r="C61" s="81" t="s">
        <v>252</v>
      </c>
      <c r="D61" s="104">
        <v>302002</v>
      </c>
      <c r="E61" s="85">
        <v>188171</v>
      </c>
      <c r="F61" s="85">
        <v>89572</v>
      </c>
      <c r="G61" s="85">
        <v>35919</v>
      </c>
      <c r="H61" s="82" t="s">
        <v>69</v>
      </c>
    </row>
    <row r="62" spans="2:8" x14ac:dyDescent="0.35">
      <c r="B62" s="80" t="s">
        <v>304</v>
      </c>
      <c r="C62" s="81" t="s">
        <v>245</v>
      </c>
      <c r="D62" s="102">
        <v>3.9</v>
      </c>
      <c r="E62" s="82">
        <v>2.5</v>
      </c>
      <c r="F62" s="82">
        <v>1.1000000000000001</v>
      </c>
      <c r="G62" s="82">
        <v>0.3</v>
      </c>
      <c r="H62" s="82" t="s">
        <v>69</v>
      </c>
    </row>
    <row r="63" spans="2:8" x14ac:dyDescent="0.35">
      <c r="B63" s="80" t="s">
        <v>305</v>
      </c>
      <c r="C63" s="81" t="s">
        <v>245</v>
      </c>
      <c r="D63" s="102">
        <v>2.6</v>
      </c>
      <c r="E63" s="82">
        <v>1.5</v>
      </c>
      <c r="F63" s="82">
        <v>0.6673</v>
      </c>
      <c r="G63" s="82">
        <v>0.2235</v>
      </c>
      <c r="H63" s="82" t="s">
        <v>69</v>
      </c>
    </row>
    <row r="64" spans="2:8" x14ac:dyDescent="0.35">
      <c r="B64" s="89" t="s">
        <v>306</v>
      </c>
      <c r="C64" s="81" t="s">
        <v>307</v>
      </c>
      <c r="D64" s="104">
        <v>47</v>
      </c>
      <c r="E64" s="85">
        <v>46</v>
      </c>
      <c r="F64" s="85">
        <v>45</v>
      </c>
      <c r="G64" s="85">
        <v>40</v>
      </c>
      <c r="H64" s="82" t="s">
        <v>69</v>
      </c>
    </row>
    <row r="65" spans="2:8" x14ac:dyDescent="0.35">
      <c r="B65" s="80" t="s">
        <v>308</v>
      </c>
      <c r="C65" s="81" t="s">
        <v>307</v>
      </c>
      <c r="D65" s="102">
        <v>7.65</v>
      </c>
      <c r="E65" s="82">
        <v>6.26</v>
      </c>
      <c r="F65" s="82">
        <v>3.3</v>
      </c>
      <c r="G65" s="82">
        <v>2.8</v>
      </c>
      <c r="H65" s="82" t="s">
        <v>69</v>
      </c>
    </row>
    <row r="66" spans="2:8" x14ac:dyDescent="0.35">
      <c r="B66" s="108" t="s">
        <v>309</v>
      </c>
      <c r="C66" s="78"/>
      <c r="D66" s="103"/>
      <c r="E66" s="78"/>
      <c r="F66" s="78"/>
      <c r="G66" s="78"/>
      <c r="H66" s="78"/>
    </row>
    <row r="67" spans="2:8" x14ac:dyDescent="0.35">
      <c r="B67" s="80" t="s">
        <v>310</v>
      </c>
      <c r="C67" s="81" t="s">
        <v>252</v>
      </c>
      <c r="D67" s="104">
        <v>219874</v>
      </c>
      <c r="E67" s="85">
        <v>205266</v>
      </c>
      <c r="F67" s="85">
        <v>204601</v>
      </c>
      <c r="G67" s="82" t="s">
        <v>69</v>
      </c>
      <c r="H67" s="82" t="s">
        <v>69</v>
      </c>
    </row>
    <row r="68" spans="2:8" x14ac:dyDescent="0.35">
      <c r="B68" s="89" t="s">
        <v>311</v>
      </c>
      <c r="C68" s="81" t="s">
        <v>252</v>
      </c>
      <c r="D68" s="104">
        <v>4701</v>
      </c>
      <c r="E68" s="85">
        <v>4400</v>
      </c>
      <c r="F68" s="85">
        <v>3802</v>
      </c>
      <c r="G68" s="82" t="s">
        <v>69</v>
      </c>
      <c r="H68" s="82" t="s">
        <v>69</v>
      </c>
    </row>
    <row r="69" spans="2:8" x14ac:dyDescent="0.35">
      <c r="B69" s="89" t="s">
        <v>312</v>
      </c>
      <c r="C69" s="81" t="s">
        <v>245</v>
      </c>
      <c r="D69" s="102">
        <v>9.9</v>
      </c>
      <c r="E69" s="82">
        <v>9.6</v>
      </c>
      <c r="F69" s="82">
        <v>7.9</v>
      </c>
      <c r="G69" s="82" t="s">
        <v>69</v>
      </c>
      <c r="H69" s="82" t="s">
        <v>69</v>
      </c>
    </row>
    <row r="70" spans="2:8" x14ac:dyDescent="0.35">
      <c r="B70" s="80" t="s">
        <v>313</v>
      </c>
      <c r="C70" s="81" t="s">
        <v>245</v>
      </c>
      <c r="D70" s="104">
        <v>280</v>
      </c>
      <c r="E70" s="85">
        <v>268</v>
      </c>
      <c r="F70" s="85">
        <v>224</v>
      </c>
      <c r="G70" s="82" t="s">
        <v>69</v>
      </c>
      <c r="H70" s="82" t="s">
        <v>69</v>
      </c>
    </row>
    <row r="71" spans="2:8" x14ac:dyDescent="0.35">
      <c r="B71" s="89" t="s">
        <v>314</v>
      </c>
      <c r="C71" s="81" t="s">
        <v>245</v>
      </c>
      <c r="D71" s="102">
        <v>1.58</v>
      </c>
      <c r="E71" s="82">
        <v>1.1000000000000001</v>
      </c>
      <c r="F71" s="82">
        <v>0.9</v>
      </c>
      <c r="G71" s="82" t="s">
        <v>69</v>
      </c>
      <c r="H71" s="82" t="s">
        <v>69</v>
      </c>
    </row>
    <row r="72" spans="2:8" x14ac:dyDescent="0.35">
      <c r="B72" s="80" t="s">
        <v>315</v>
      </c>
      <c r="C72" s="81" t="s">
        <v>245</v>
      </c>
      <c r="D72" s="102">
        <v>5.46</v>
      </c>
      <c r="E72" s="82">
        <v>4.7</v>
      </c>
      <c r="F72" s="82">
        <v>4.4000000000000004</v>
      </c>
      <c r="G72" s="82" t="s">
        <v>69</v>
      </c>
      <c r="H72" s="82" t="s">
        <v>69</v>
      </c>
    </row>
    <row r="73" spans="2:8" x14ac:dyDescent="0.35">
      <c r="B73" s="89" t="s">
        <v>316</v>
      </c>
      <c r="C73" s="81" t="s">
        <v>307</v>
      </c>
      <c r="D73" s="102">
        <v>62.2</v>
      </c>
      <c r="E73" s="82">
        <v>60</v>
      </c>
      <c r="F73" s="82">
        <v>56.2</v>
      </c>
      <c r="G73" s="82">
        <v>52.2</v>
      </c>
      <c r="H73" s="82">
        <v>48.9</v>
      </c>
    </row>
    <row r="74" spans="2:8" x14ac:dyDescent="0.35">
      <c r="B74" s="108" t="s">
        <v>317</v>
      </c>
      <c r="C74" s="78"/>
      <c r="D74" s="103"/>
      <c r="E74" s="78"/>
      <c r="F74" s="78"/>
      <c r="G74" s="78"/>
      <c r="H74" s="78"/>
    </row>
    <row r="75" spans="2:8" x14ac:dyDescent="0.35">
      <c r="B75" s="80" t="s">
        <v>318</v>
      </c>
      <c r="C75" s="81" t="s">
        <v>288</v>
      </c>
      <c r="D75" s="102">
        <v>1.52</v>
      </c>
      <c r="E75" s="82">
        <v>1.43</v>
      </c>
      <c r="F75" s="82">
        <v>1.37</v>
      </c>
      <c r="G75" s="82">
        <v>1.3</v>
      </c>
      <c r="H75" s="82" t="s">
        <v>69</v>
      </c>
    </row>
    <row r="76" spans="2:8" x14ac:dyDescent="0.35">
      <c r="B76" s="80" t="s">
        <v>319</v>
      </c>
      <c r="C76" s="81" t="s">
        <v>288</v>
      </c>
      <c r="D76" s="102">
        <v>4.3</v>
      </c>
      <c r="E76" s="82">
        <v>4.0999999999999996</v>
      </c>
      <c r="F76" s="82">
        <v>3.9</v>
      </c>
      <c r="G76" s="82">
        <v>3.6</v>
      </c>
      <c r="H76" s="82" t="s">
        <v>69</v>
      </c>
    </row>
    <row r="77" spans="2:8" x14ac:dyDescent="0.35">
      <c r="B77" s="108" t="s">
        <v>320</v>
      </c>
      <c r="C77" s="78"/>
      <c r="D77" s="103"/>
      <c r="E77" s="78"/>
      <c r="F77" s="78"/>
      <c r="G77" s="78"/>
      <c r="H77" s="78"/>
    </row>
    <row r="78" spans="2:8" ht="26.5" x14ac:dyDescent="0.35">
      <c r="B78" s="89" t="s">
        <v>321</v>
      </c>
      <c r="C78" s="81" t="s">
        <v>252</v>
      </c>
      <c r="D78" s="104">
        <v>52</v>
      </c>
      <c r="E78" s="85">
        <v>51</v>
      </c>
      <c r="F78" s="85">
        <v>23</v>
      </c>
      <c r="G78" s="85">
        <v>7</v>
      </c>
      <c r="H78" s="82" t="s">
        <v>69</v>
      </c>
    </row>
    <row r="79" spans="2:8" ht="26.5" x14ac:dyDescent="0.35">
      <c r="B79" s="89" t="s">
        <v>322</v>
      </c>
      <c r="C79" s="81" t="s">
        <v>252</v>
      </c>
      <c r="D79" s="104">
        <v>57</v>
      </c>
      <c r="E79" s="85">
        <v>44</v>
      </c>
      <c r="F79" s="85">
        <v>18</v>
      </c>
      <c r="G79" s="85">
        <v>5</v>
      </c>
      <c r="H79" s="82" t="s">
        <v>69</v>
      </c>
    </row>
    <row r="80" spans="2:8" x14ac:dyDescent="0.35">
      <c r="B80" s="89" t="s">
        <v>323</v>
      </c>
      <c r="C80" s="81" t="s">
        <v>252</v>
      </c>
      <c r="D80" s="104">
        <v>1810</v>
      </c>
      <c r="E80" s="85">
        <v>2278</v>
      </c>
      <c r="F80" s="85">
        <v>742</v>
      </c>
      <c r="G80" s="85">
        <v>272</v>
      </c>
      <c r="H80" s="82" t="s">
        <v>69</v>
      </c>
    </row>
    <row r="81" spans="2:8" x14ac:dyDescent="0.35">
      <c r="B81" s="89" t="s">
        <v>324</v>
      </c>
      <c r="C81" s="81" t="s">
        <v>252</v>
      </c>
      <c r="D81" s="104">
        <v>35</v>
      </c>
      <c r="E81" s="85">
        <v>45</v>
      </c>
      <c r="F81" s="85">
        <v>16</v>
      </c>
      <c r="G81" s="85">
        <v>5</v>
      </c>
      <c r="H81" s="82" t="s">
        <v>69</v>
      </c>
    </row>
    <row r="82" spans="2:8" x14ac:dyDescent="0.35">
      <c r="B82" s="89" t="s">
        <v>325</v>
      </c>
      <c r="C82" s="81" t="s">
        <v>252</v>
      </c>
      <c r="D82" s="104">
        <v>1176</v>
      </c>
      <c r="E82" s="85">
        <v>1165</v>
      </c>
      <c r="F82" s="85">
        <v>468</v>
      </c>
      <c r="G82" s="85">
        <v>95</v>
      </c>
      <c r="H82" s="82" t="s">
        <v>69</v>
      </c>
    </row>
    <row r="83" spans="2:8" ht="26.5" x14ac:dyDescent="0.35">
      <c r="B83" s="89" t="s">
        <v>326</v>
      </c>
      <c r="C83" s="81" t="s">
        <v>252</v>
      </c>
      <c r="D83" s="104">
        <v>8415</v>
      </c>
      <c r="E83" s="85">
        <v>4825</v>
      </c>
      <c r="F83" s="85">
        <v>2811</v>
      </c>
      <c r="G83" s="85">
        <v>176</v>
      </c>
      <c r="H83" s="82" t="s">
        <v>69</v>
      </c>
    </row>
    <row r="84" spans="2:8" x14ac:dyDescent="0.35">
      <c r="B84" s="108" t="s">
        <v>327</v>
      </c>
      <c r="C84" s="78"/>
      <c r="D84" s="103"/>
      <c r="E84" s="78"/>
      <c r="F84" s="78"/>
      <c r="G84" s="78"/>
      <c r="H84" s="78"/>
    </row>
    <row r="85" spans="2:8" x14ac:dyDescent="0.35">
      <c r="B85" s="89" t="s">
        <v>328</v>
      </c>
      <c r="C85" s="81" t="s">
        <v>248</v>
      </c>
      <c r="D85" s="104">
        <v>47</v>
      </c>
      <c r="E85" s="85">
        <v>46</v>
      </c>
      <c r="F85" s="85">
        <v>32</v>
      </c>
      <c r="G85" s="85">
        <v>20</v>
      </c>
      <c r="H85" s="85">
        <v>38</v>
      </c>
    </row>
    <row r="86" spans="2:8" x14ac:dyDescent="0.35">
      <c r="B86" s="89" t="s">
        <v>329</v>
      </c>
      <c r="C86" s="81" t="s">
        <v>248</v>
      </c>
      <c r="D86" s="104">
        <v>46</v>
      </c>
      <c r="E86" s="85">
        <v>46</v>
      </c>
      <c r="F86" s="85">
        <v>31</v>
      </c>
      <c r="G86" s="85">
        <v>22</v>
      </c>
      <c r="H86" s="85">
        <v>37</v>
      </c>
    </row>
    <row r="87" spans="2:8" x14ac:dyDescent="0.35">
      <c r="B87" s="75" t="s">
        <v>330</v>
      </c>
      <c r="C87" s="76"/>
      <c r="D87" s="106"/>
      <c r="E87" s="76"/>
      <c r="F87" s="76"/>
      <c r="G87" s="76"/>
      <c r="H87" s="76"/>
    </row>
    <row r="88" spans="2:8" x14ac:dyDescent="0.35">
      <c r="B88" s="108" t="s">
        <v>331</v>
      </c>
      <c r="C88" s="78"/>
      <c r="D88" s="103"/>
      <c r="E88" s="78"/>
      <c r="F88" s="78"/>
      <c r="G88" s="78"/>
      <c r="H88" s="78"/>
    </row>
    <row r="89" spans="2:8" x14ac:dyDescent="0.35">
      <c r="B89" s="80" t="s">
        <v>332</v>
      </c>
      <c r="C89" s="81" t="s">
        <v>290</v>
      </c>
      <c r="D89" s="102">
        <v>1.7</v>
      </c>
      <c r="E89" s="82">
        <v>1.7</v>
      </c>
      <c r="F89" s="82">
        <v>2.1</v>
      </c>
      <c r="G89" s="82">
        <v>1.5</v>
      </c>
      <c r="H89" s="82" t="s">
        <v>69</v>
      </c>
    </row>
    <row r="90" spans="2:8" x14ac:dyDescent="0.35">
      <c r="B90" s="80" t="s">
        <v>333</v>
      </c>
      <c r="C90" s="81" t="s">
        <v>252</v>
      </c>
      <c r="D90" s="102" t="s">
        <v>334</v>
      </c>
      <c r="E90" s="82" t="s">
        <v>335</v>
      </c>
      <c r="F90" s="82" t="s">
        <v>336</v>
      </c>
      <c r="G90" s="82" t="s">
        <v>337</v>
      </c>
      <c r="H90" s="82" t="s">
        <v>69</v>
      </c>
    </row>
    <row r="91" spans="2:8" x14ac:dyDescent="0.35">
      <c r="B91" s="80" t="s">
        <v>338</v>
      </c>
      <c r="C91" s="81" t="s">
        <v>248</v>
      </c>
      <c r="D91" s="104">
        <v>102</v>
      </c>
      <c r="E91" s="85">
        <v>171</v>
      </c>
      <c r="F91" s="85">
        <v>384</v>
      </c>
      <c r="G91" s="85">
        <v>260</v>
      </c>
      <c r="H91" s="82" t="s">
        <v>69</v>
      </c>
    </row>
    <row r="92" spans="2:8" x14ac:dyDescent="0.35">
      <c r="B92" s="80" t="s">
        <v>339</v>
      </c>
      <c r="C92" s="81" t="s">
        <v>248</v>
      </c>
      <c r="D92" s="104">
        <v>303</v>
      </c>
      <c r="E92" s="85">
        <v>266</v>
      </c>
      <c r="F92" s="85">
        <v>268</v>
      </c>
      <c r="G92" s="85">
        <v>388</v>
      </c>
      <c r="H92" s="82" t="s">
        <v>69</v>
      </c>
    </row>
    <row r="93" spans="2:8" x14ac:dyDescent="0.35">
      <c r="B93" s="84" t="s">
        <v>340</v>
      </c>
      <c r="C93" s="81" t="s">
        <v>252</v>
      </c>
      <c r="D93" s="104">
        <v>154</v>
      </c>
      <c r="E93" s="85">
        <v>141</v>
      </c>
      <c r="F93" s="85">
        <v>136</v>
      </c>
      <c r="G93" s="85">
        <v>324</v>
      </c>
      <c r="H93" s="82" t="s">
        <v>69</v>
      </c>
    </row>
    <row r="94" spans="2:8" x14ac:dyDescent="0.35">
      <c r="B94" s="80" t="s">
        <v>341</v>
      </c>
      <c r="C94" s="81" t="s">
        <v>252</v>
      </c>
      <c r="D94" s="104" t="s">
        <v>342</v>
      </c>
      <c r="E94" s="85" t="s">
        <v>342</v>
      </c>
      <c r="F94" s="85" t="s">
        <v>342</v>
      </c>
      <c r="G94" s="85" t="s">
        <v>343</v>
      </c>
      <c r="H94" s="82" t="s">
        <v>69</v>
      </c>
    </row>
    <row r="95" spans="2:8" x14ac:dyDescent="0.35">
      <c r="B95" s="108" t="s">
        <v>344</v>
      </c>
      <c r="C95" s="78"/>
      <c r="D95" s="103"/>
      <c r="E95" s="78"/>
      <c r="F95" s="78"/>
      <c r="G95" s="78"/>
      <c r="H95" s="78"/>
    </row>
    <row r="96" spans="2:8" x14ac:dyDescent="0.35">
      <c r="B96" s="80" t="s">
        <v>345</v>
      </c>
      <c r="C96" s="81" t="s">
        <v>290</v>
      </c>
      <c r="D96" s="102">
        <v>2</v>
      </c>
      <c r="E96" s="82">
        <v>2.1</v>
      </c>
      <c r="F96" s="82">
        <v>1.9</v>
      </c>
      <c r="G96" s="82">
        <v>1.8</v>
      </c>
      <c r="H96" s="82" t="s">
        <v>69</v>
      </c>
    </row>
    <row r="97" spans="2:8" x14ac:dyDescent="0.35">
      <c r="B97" s="80" t="s">
        <v>346</v>
      </c>
      <c r="C97" s="81" t="s">
        <v>290</v>
      </c>
      <c r="D97" s="102">
        <v>1.8</v>
      </c>
      <c r="E97" s="82">
        <v>1.8</v>
      </c>
      <c r="F97" s="82">
        <v>1.7</v>
      </c>
      <c r="G97" s="82">
        <v>1.6</v>
      </c>
      <c r="H97" s="82" t="s">
        <v>69</v>
      </c>
    </row>
    <row r="98" spans="2:8" x14ac:dyDescent="0.35">
      <c r="B98" s="80" t="s">
        <v>347</v>
      </c>
      <c r="C98" s="81" t="s">
        <v>290</v>
      </c>
      <c r="D98" s="102">
        <v>21.9</v>
      </c>
      <c r="E98" s="82">
        <v>19.899999999999999</v>
      </c>
      <c r="F98" s="82">
        <v>17.8</v>
      </c>
      <c r="G98" s="82">
        <v>15.9</v>
      </c>
      <c r="H98" s="82" t="s">
        <v>69</v>
      </c>
    </row>
    <row r="99" spans="2:8" x14ac:dyDescent="0.35">
      <c r="B99" s="80" t="s">
        <v>348</v>
      </c>
      <c r="C99" s="81" t="s">
        <v>290</v>
      </c>
      <c r="D99" s="102">
        <v>18.899999999999999</v>
      </c>
      <c r="E99" s="82">
        <v>17.100000000000001</v>
      </c>
      <c r="F99" s="82">
        <v>15.3</v>
      </c>
      <c r="G99" s="82">
        <v>13.6</v>
      </c>
      <c r="H99" s="82" t="s">
        <v>69</v>
      </c>
    </row>
    <row r="100" spans="2:8" x14ac:dyDescent="0.35">
      <c r="B100" s="75" t="s">
        <v>349</v>
      </c>
      <c r="C100" s="76"/>
      <c r="D100" s="106"/>
      <c r="E100" s="76"/>
      <c r="F100" s="76"/>
      <c r="G100" s="76"/>
      <c r="H100" s="76"/>
    </row>
    <row r="101" spans="2:8" x14ac:dyDescent="0.35">
      <c r="B101" s="77" t="s">
        <v>350</v>
      </c>
      <c r="C101" s="78"/>
      <c r="D101" s="103"/>
      <c r="E101" s="78"/>
      <c r="F101" s="78"/>
      <c r="G101" s="78"/>
      <c r="H101" s="78"/>
    </row>
    <row r="102" spans="2:8" x14ac:dyDescent="0.35">
      <c r="B102" s="80" t="s">
        <v>351</v>
      </c>
      <c r="C102" s="81" t="s">
        <v>248</v>
      </c>
      <c r="D102" s="104">
        <v>5648</v>
      </c>
      <c r="E102" s="85">
        <v>5857</v>
      </c>
      <c r="F102" s="85">
        <v>4772</v>
      </c>
      <c r="G102" s="85">
        <v>4225</v>
      </c>
      <c r="H102" s="85">
        <v>4265</v>
      </c>
    </row>
    <row r="103" spans="2:8" x14ac:dyDescent="0.35">
      <c r="B103" s="80" t="s">
        <v>352</v>
      </c>
      <c r="C103" s="81" t="s">
        <v>248</v>
      </c>
      <c r="D103" s="104">
        <v>9014</v>
      </c>
      <c r="E103" s="85">
        <v>7787</v>
      </c>
      <c r="F103" s="85">
        <v>6893</v>
      </c>
      <c r="G103" s="85">
        <v>5452</v>
      </c>
      <c r="H103" s="85">
        <v>6169</v>
      </c>
    </row>
    <row r="104" spans="2:8" x14ac:dyDescent="0.35">
      <c r="B104" s="80" t="s">
        <v>353</v>
      </c>
      <c r="C104" s="81" t="s">
        <v>248</v>
      </c>
      <c r="D104" s="104">
        <v>5684</v>
      </c>
      <c r="E104" s="85">
        <v>5784</v>
      </c>
      <c r="F104" s="85">
        <v>4506</v>
      </c>
      <c r="G104" s="85">
        <v>3405</v>
      </c>
      <c r="H104" s="85">
        <v>3565</v>
      </c>
    </row>
    <row r="105" spans="2:8" x14ac:dyDescent="0.35">
      <c r="B105" s="90" t="s">
        <v>354</v>
      </c>
      <c r="C105" s="81"/>
      <c r="D105" s="104"/>
      <c r="E105" s="85"/>
      <c r="F105" s="85"/>
      <c r="G105" s="85"/>
      <c r="H105" s="85"/>
    </row>
    <row r="106" spans="2:8" x14ac:dyDescent="0.35">
      <c r="B106" s="80" t="s">
        <v>355</v>
      </c>
      <c r="C106" s="81" t="s">
        <v>307</v>
      </c>
      <c r="D106" s="102">
        <v>38.799999999999997</v>
      </c>
      <c r="E106" s="82">
        <v>44</v>
      </c>
      <c r="F106" s="82">
        <v>36.299999999999997</v>
      </c>
      <c r="G106" s="82">
        <v>31.2</v>
      </c>
      <c r="H106" s="82">
        <v>32.9</v>
      </c>
    </row>
    <row r="107" spans="2:8" x14ac:dyDescent="0.35">
      <c r="B107" s="80" t="s">
        <v>356</v>
      </c>
      <c r="C107" s="81" t="s">
        <v>307</v>
      </c>
      <c r="D107" s="102">
        <v>50.8</v>
      </c>
      <c r="E107" s="82">
        <v>58.5</v>
      </c>
      <c r="F107" s="82">
        <v>52.4</v>
      </c>
      <c r="G107" s="82">
        <v>40.200000000000003</v>
      </c>
      <c r="H107" s="82">
        <v>47.6</v>
      </c>
    </row>
    <row r="108" spans="2:8" x14ac:dyDescent="0.35">
      <c r="B108" s="80" t="s">
        <v>357</v>
      </c>
      <c r="C108" s="81" t="s">
        <v>307</v>
      </c>
      <c r="D108" s="102">
        <v>38.299999999999997</v>
      </c>
      <c r="E108" s="82">
        <v>43.5</v>
      </c>
      <c r="F108" s="82">
        <v>34.299999999999997</v>
      </c>
      <c r="G108" s="82">
        <v>25.1</v>
      </c>
      <c r="H108" s="82">
        <v>27.5</v>
      </c>
    </row>
    <row r="109" spans="2:8" x14ac:dyDescent="0.35">
      <c r="B109" s="80" t="s">
        <v>358</v>
      </c>
      <c r="C109" s="81" t="s">
        <v>248</v>
      </c>
      <c r="D109" s="104">
        <v>534</v>
      </c>
      <c r="E109" s="85">
        <v>438</v>
      </c>
      <c r="F109" s="85">
        <v>412</v>
      </c>
      <c r="G109" s="85">
        <v>259</v>
      </c>
      <c r="H109" s="85">
        <f>405</f>
        <v>405</v>
      </c>
    </row>
    <row r="110" spans="2:8" x14ac:dyDescent="0.35">
      <c r="B110" s="108" t="s">
        <v>359</v>
      </c>
      <c r="C110" s="78"/>
      <c r="D110" s="103"/>
      <c r="E110" s="78"/>
      <c r="F110" s="78"/>
      <c r="G110" s="78"/>
      <c r="H110" s="78"/>
    </row>
    <row r="111" spans="2:8" x14ac:dyDescent="0.35">
      <c r="B111" s="80" t="s">
        <v>360</v>
      </c>
      <c r="C111" s="81" t="s">
        <v>290</v>
      </c>
      <c r="D111" s="102">
        <v>14.6</v>
      </c>
      <c r="E111" s="82">
        <v>20.100000000000001</v>
      </c>
      <c r="F111" s="82">
        <v>17.5</v>
      </c>
      <c r="G111" s="82">
        <v>14.9</v>
      </c>
      <c r="H111" s="82">
        <v>14</v>
      </c>
    </row>
    <row r="112" spans="2:8" x14ac:dyDescent="0.35">
      <c r="B112" s="75" t="s">
        <v>361</v>
      </c>
      <c r="C112" s="76"/>
      <c r="D112" s="106"/>
      <c r="E112" s="76"/>
      <c r="F112" s="76"/>
      <c r="G112" s="76"/>
      <c r="H112" s="76"/>
    </row>
    <row r="113" spans="2:8" x14ac:dyDescent="0.35">
      <c r="B113" s="108" t="s">
        <v>362</v>
      </c>
      <c r="C113" s="78"/>
      <c r="D113" s="103"/>
      <c r="E113" s="78"/>
      <c r="F113" s="78"/>
      <c r="G113" s="78"/>
      <c r="H113" s="78"/>
    </row>
    <row r="114" spans="2:8" x14ac:dyDescent="0.35">
      <c r="B114" s="80" t="s">
        <v>363</v>
      </c>
      <c r="C114" s="81" t="s">
        <v>248</v>
      </c>
      <c r="D114" s="102">
        <v>1223.3</v>
      </c>
      <c r="E114" s="82">
        <v>857.2</v>
      </c>
      <c r="F114" s="82">
        <f>786.4</f>
        <v>786.4</v>
      </c>
      <c r="G114" s="82">
        <f>864.2</f>
        <v>864.2</v>
      </c>
      <c r="H114" s="82">
        <f>1109.6</f>
        <v>1109.5999999999999</v>
      </c>
    </row>
    <row r="115" spans="2:8" x14ac:dyDescent="0.35">
      <c r="B115" s="108" t="s">
        <v>364</v>
      </c>
      <c r="C115" s="78"/>
      <c r="D115" s="103"/>
      <c r="E115" s="78"/>
      <c r="F115" s="78"/>
      <c r="G115" s="78"/>
      <c r="H115" s="78"/>
    </row>
    <row r="116" spans="2:8" x14ac:dyDescent="0.35">
      <c r="B116" s="89" t="s">
        <v>365</v>
      </c>
      <c r="C116" s="81" t="s">
        <v>252</v>
      </c>
      <c r="D116" s="104">
        <v>2397</v>
      </c>
      <c r="E116" s="85">
        <v>2230</v>
      </c>
      <c r="F116" s="85">
        <v>1262</v>
      </c>
      <c r="G116" s="85">
        <v>925</v>
      </c>
      <c r="H116" s="85">
        <v>987</v>
      </c>
    </row>
    <row r="117" spans="2:8" ht="26.5" x14ac:dyDescent="0.35">
      <c r="B117" s="89" t="s">
        <v>366</v>
      </c>
      <c r="C117" s="81" t="s">
        <v>248</v>
      </c>
      <c r="D117" s="104">
        <v>793</v>
      </c>
      <c r="E117" s="85">
        <v>723</v>
      </c>
      <c r="F117" s="85">
        <v>509</v>
      </c>
      <c r="G117" s="85">
        <v>354</v>
      </c>
      <c r="H117" s="85">
        <v>301</v>
      </c>
    </row>
    <row r="118" spans="2:8" ht="27" thickBot="1" x14ac:dyDescent="0.4">
      <c r="B118" s="98" t="s">
        <v>367</v>
      </c>
      <c r="C118" s="99" t="s">
        <v>248</v>
      </c>
      <c r="D118" s="107">
        <v>783</v>
      </c>
      <c r="E118" s="100">
        <v>708</v>
      </c>
      <c r="F118" s="100">
        <v>508</v>
      </c>
      <c r="G118" s="100">
        <v>353</v>
      </c>
      <c r="H118" s="100">
        <v>298</v>
      </c>
    </row>
    <row r="119" spans="2:8" x14ac:dyDescent="0.35">
      <c r="B119" s="91"/>
      <c r="C119" s="96"/>
      <c r="D119" s="97"/>
      <c r="E119" s="97"/>
      <c r="F119" s="97"/>
      <c r="G119" s="97"/>
      <c r="H119" s="97"/>
    </row>
    <row r="120" spans="2:8" x14ac:dyDescent="0.35">
      <c r="B120" s="70" t="s">
        <v>130</v>
      </c>
      <c r="C120" s="71"/>
      <c r="D120" s="70"/>
      <c r="E120" s="70"/>
      <c r="F120" s="70"/>
      <c r="G120" s="70"/>
      <c r="H120" s="70"/>
    </row>
    <row r="121" spans="2:8" x14ac:dyDescent="0.35">
      <c r="B121" s="70" t="s">
        <v>368</v>
      </c>
      <c r="C121" s="71"/>
      <c r="D121" s="72"/>
      <c r="E121" s="72"/>
      <c r="F121" s="72"/>
      <c r="G121" s="72"/>
      <c r="H121" s="72"/>
    </row>
    <row r="122" spans="2:8" x14ac:dyDescent="0.35">
      <c r="B122" s="132" t="s">
        <v>369</v>
      </c>
      <c r="C122" s="133"/>
      <c r="D122" s="133"/>
      <c r="E122" s="133"/>
      <c r="F122" s="133"/>
      <c r="G122" s="133"/>
      <c r="H122" s="133"/>
    </row>
    <row r="123" spans="2:8" x14ac:dyDescent="0.35">
      <c r="B123" s="70" t="s">
        <v>370</v>
      </c>
      <c r="C123" s="71"/>
      <c r="D123" s="70"/>
      <c r="E123" s="70"/>
      <c r="F123" s="70"/>
      <c r="G123" s="70"/>
      <c r="H123" s="70"/>
    </row>
    <row r="126" spans="2:8" ht="37.5" customHeight="1" x14ac:dyDescent="0.35"/>
  </sheetData>
  <sheetProtection algorithmName="SHA-512" hashValue="/awdwGwEt2rdUtb8BIxL/lb7rq2QosHZc8Vp8XsKi8J0BrOpfOHRKJFolH4d0ybacmIU7Qc4tP8RJaSfr6v8aA==" saltValue="ivkWlj0hqanvjVEyaLlKCw==" spinCount="100000" sheet="1" objects="1" scenarios="1"/>
  <mergeCells count="1">
    <mergeCell ref="B122:H122"/>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Contents</vt:lpstr>
      <vt:lpstr>Environment</vt:lpstr>
      <vt:lpstr>Social</vt:lpstr>
      <vt:lpstr>Governance</vt:lpstr>
      <vt:lpstr>Business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Sutton-Pryce</dc:creator>
  <cp:keywords/>
  <dc:description/>
  <cp:lastModifiedBy>Sutton-pryce, Adam</cp:lastModifiedBy>
  <cp:revision/>
  <dcterms:created xsi:type="dcterms:W3CDTF">2023-02-03T08:30:12Z</dcterms:created>
  <dcterms:modified xsi:type="dcterms:W3CDTF">2025-04-02T09:32:31Z</dcterms:modified>
  <cp:category/>
  <cp:contentStatus/>
</cp:coreProperties>
</file>